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Лист1" sheetId="1" r:id="rId1"/>
    <sheet name="Лист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29" i="2" l="1"/>
  <c r="G29" i="2"/>
  <c r="G27" i="2"/>
  <c r="G28" i="2"/>
  <c r="G26" i="2"/>
  <c r="E27" i="2"/>
  <c r="E26" i="2"/>
  <c r="D20" i="2"/>
  <c r="H29" i="2" l="1"/>
  <c r="D16" i="1"/>
  <c r="C16" i="1"/>
  <c r="A14" i="2"/>
  <c r="K16" i="1" l="1"/>
  <c r="E16" i="1" s="1"/>
  <c r="E5" i="1" l="1"/>
  <c r="D8" i="1" l="1"/>
  <c r="C8" i="1"/>
  <c r="E13" i="1"/>
  <c r="E11" i="1"/>
  <c r="E20" i="1" l="1"/>
  <c r="K14" i="1"/>
</calcChain>
</file>

<file path=xl/sharedStrings.xml><?xml version="1.0" encoding="utf-8"?>
<sst xmlns="http://schemas.openxmlformats.org/spreadsheetml/2006/main" count="118" uniqueCount="99">
  <si>
    <t>Т/р</t>
  </si>
  <si>
    <t>Индикатор номи</t>
  </si>
  <si>
    <t>Базавий кўрсаткичлар</t>
  </si>
  <si>
    <t>Мақсадли кўрсаткичлар</t>
  </si>
  <si>
    <t>Бошланғич маълумотлар</t>
  </si>
  <si>
    <t>Масъул вазирлик ва идоралар</t>
  </si>
  <si>
    <t>2020 йил</t>
  </si>
  <si>
    <t>2021 йил</t>
  </si>
  <si>
    <t>2025 йил</t>
  </si>
  <si>
    <t>2030 йил</t>
  </si>
  <si>
    <t>Маълумот номи</t>
  </si>
  <si>
    <t>1.</t>
  </si>
  <si>
    <t>Давлат бюджети харажатлари таркибида ижтимоий ҳимоя бўйича харажатлар (фоизда)</t>
  </si>
  <si>
    <t>Ўзбекистон Республикаси Давлат бюджетининг жами харажатлари (млрд. сўмда)</t>
  </si>
  <si>
    <t>2.</t>
  </si>
  <si>
    <t>Кам таъминланган оилаларни ижтимоий ёрдам дастури билан қамраб олиш даражаси (фоизда)</t>
  </si>
  <si>
    <t>Ижтимоий нафақа олувчи кам таъминланган оилалар (минг нафарда)</t>
  </si>
  <si>
    <t>3.</t>
  </si>
  <si>
    <r>
      <t>Камбағаллик чегарасидан </t>
    </r>
    <r>
      <rPr>
        <i/>
        <sz val="12"/>
        <color rgb="FF000000"/>
        <rFont val="Times New Roman"/>
        <family val="1"/>
        <charset val="204"/>
      </rPr>
      <t>(2022 йилдан бошлаб минимал истеъмол харажатлари миқдори билан белгиланадиган)</t>
    </r>
    <r>
      <rPr>
        <sz val="12"/>
        <color rgb="FF000000"/>
        <rFont val="Times New Roman"/>
        <family val="1"/>
        <charset val="204"/>
      </rPr>
      <t> паст даражада яшовчи аҳоли (фоизда)</t>
    </r>
  </si>
  <si>
    <t>-</t>
  </si>
  <si>
    <t>Уй ҳўжаликларини танланма кузатуви даражаси (фоизда)</t>
  </si>
  <si>
    <t>4.</t>
  </si>
  <si>
    <t>Оилада ҳамда муқобил парвариш қилишнинг бошқа шаклларида тарбияланаётган етим болалар ва ота-онасининг қарамоғидан маҳрум бўлган болалар сонининг тарбия муассасаларида тарбияланаётган етим болалар ва ота-онасининг қарамоғидан маҳрум бўлган болалар сонига нисбати (фоизда)</t>
  </si>
  <si>
    <t>«Меҳрибонлик» уйларида болалар сони (минг нафарда)</t>
  </si>
  <si>
    <t>Оилада ҳамда муқобил парвариш қилишнинг бошқа шаклларида тарбияланаётган етим болалар ва ота-онасининг қарамоғидан маҳрум бўлган болалар (минг нафарда)</t>
  </si>
  <si>
    <t>5.</t>
  </si>
  <si>
    <t>Аҳолининг меҳнат бозорида кўрсатиладиган хизматлар билан қамраб олинганлиги (фоизда)</t>
  </si>
  <si>
    <t>Бандликка кўмаклашиш дастурлари ва жамоат ишларига жалб этилган ишсиз шахслар (минг нафарда)</t>
  </si>
  <si>
    <t>6.</t>
  </si>
  <si>
    <t>Ишсизлик нафақасини олувчи ишсизлар улуши (фоизда)</t>
  </si>
  <si>
    <t>Ишсизлик нафақасини олувчи ишсизлар сони (минг нафарда)</t>
  </si>
  <si>
    <t>7.</t>
  </si>
  <si>
    <t>Ёшга доир пенсия ва нафақа олувчи шахслар сони (минг нафарда)</t>
  </si>
  <si>
    <t>Пенсия ёшидан ошган (60 ёш — эркаклар, 55 ёш — аёллар) аҳоли сони (минг нафарда)</t>
  </si>
  <si>
    <t>8.</t>
  </si>
  <si>
    <t>Ногиронлиги бўлган шахсларга кўрсатилган реабилитация хизматлари улуши (фоизда)</t>
  </si>
  <si>
    <t>Тиббий-ижтимоий хизматлар кўрсатилган ногиронлиги бўлган шахслар сони (минг нафарда)</t>
  </si>
  <si>
    <t>Ногиронлиги бўлган шахслар сони (минг нафарда)</t>
  </si>
  <si>
    <t>9.</t>
  </si>
  <si>
    <r>
      <t>Аҳолини муҳтож қисмини замонавий протез-ортопедия буюмлари билан таъминлаш даражаси </t>
    </r>
    <r>
      <rPr>
        <sz val="12"/>
        <color rgb="FF000000"/>
        <rFont val="Times New Roman"/>
        <family val="1"/>
        <charset val="204"/>
      </rPr>
      <t>(фоизда)</t>
    </r>
  </si>
  <si>
    <t>10.</t>
  </si>
  <si>
    <r>
      <t>Аҳолини муҳтож қисмини реабилитация техник воситалари билан таъминлаш даражаси </t>
    </r>
    <r>
      <rPr>
        <sz val="12"/>
        <color rgb="FF000000"/>
        <rFont val="Times New Roman"/>
        <family val="1"/>
        <charset val="204"/>
      </rPr>
      <t>(фоизда)</t>
    </r>
  </si>
  <si>
    <t>11.</t>
  </si>
  <si>
    <t>Одам савдоси жабрдийдаларига ёрдам бериш бўйича Республика реабилитация марказида реабилитация хизматлари кўрсатилган шахсларнинг одам савдосидан жабрланган деб эътироф этилган шахсларга нисбатан улуши (фоизда)</t>
  </si>
  <si>
    <t>Одам савдоси жабрдийдаларига ёрдам бериш бўйича Республика реабилитация марказида реабилитация қилинган одам савдосидан жабрланган шахслар (нафарда)</t>
  </si>
  <si>
    <t>Одам савдосидан жабрланган деб эътироф этилган шахслар (нафарда)</t>
  </si>
  <si>
    <t>Ички ишлар вазирлиги</t>
  </si>
  <si>
    <r>
      <rPr>
        <b/>
        <sz val="14"/>
        <color rgb="FF0070C0"/>
        <rFont val="Times New Roman"/>
        <family val="1"/>
        <charset val="204"/>
      </rPr>
      <t>Ўзбекистон Республикаси аҳолисини ижтимоий ҳимоя қилиш стратегиясининг мақсадли кўрсаткичлари тўғрисида</t>
    </r>
    <r>
      <rPr>
        <sz val="14"/>
        <color theme="1"/>
        <rFont val="Times New Roman"/>
        <family val="1"/>
        <charset val="204"/>
      </rPr>
      <t xml:space="preserve">
</t>
    </r>
    <r>
      <rPr>
        <b/>
        <sz val="14"/>
        <color rgb="FFC00000"/>
        <rFont val="Times New Roman"/>
        <family val="1"/>
        <charset val="204"/>
      </rPr>
      <t>МАЪЛУМОТ</t>
    </r>
  </si>
  <si>
    <t>2022 йил</t>
  </si>
  <si>
    <t xml:space="preserve"> -*</t>
  </si>
  <si>
    <t xml:space="preserve">* - </t>
  </si>
  <si>
    <t>Ўзбекистон Республикаси Вазирлар Маҳкамасининг 27.08.2021 йилдаги 544-сон қарорига асосан 20 январда эълон қилинади</t>
  </si>
  <si>
    <t>Муҳтож ногиронлиги бўлган шахслар сони (минг нафарда)</t>
  </si>
  <si>
    <t>Ишсиз шахслар сони (минг нафарда)</t>
  </si>
  <si>
    <t>Аҳолини ижтимоий ҳимоя қилишга ажратилган маблағлар (млрд. сўмда)</t>
  </si>
  <si>
    <t>пенсия</t>
  </si>
  <si>
    <t>нафақа</t>
  </si>
  <si>
    <t xml:space="preserve"> Оказание социально-бытовых услуг на дому </t>
  </si>
  <si>
    <t>Бесплатное обеспечение лекарственными препаратами одиноких граждан, нуждающихся в постороннем уходе</t>
  </si>
  <si>
    <t>Обеспечение нуждающихся протезно-ортопедическими изделиями и техническими средствами реабилитации</t>
  </si>
  <si>
    <t>Бесплатное обеспечение санаторно-курортными путёвками</t>
  </si>
  <si>
    <t xml:space="preserve"> Медико- социальная реабилитация лиц с инвалидностью </t>
  </si>
  <si>
    <t xml:space="preserve">Республиканский реабилитационный центр по оказанию помощи жертвам торговли людьми </t>
  </si>
  <si>
    <t>Республиканский пансионат для ветеранов войны и труда (интернат)</t>
  </si>
  <si>
    <t>Дома-интернаты "Мурувват"</t>
  </si>
  <si>
    <t>Дома-интернаты "Саховат"</t>
  </si>
  <si>
    <t>Дома-интернаты "Мурувват" для детей с инвалидностью</t>
  </si>
  <si>
    <t>Ежемесячная выплата дополнительной платы вместо обеспечения продовольственной продукцией и гигиеническими товарами
(до июля 2022 г. - Бесплатное обеспечение нормированным набором продуктов питания и средствами гигиены одноких престарелых и лиц с инвалидностью) 1хБРВ</t>
  </si>
  <si>
    <t>Вместо необходимых одежды и обуви, доставляемых на бесплатной основе, компенсация для приобретения одежды (до июля 2022 г. - Обеспечение одеждой ветеранов войны 1941-1945 годов, лиц к ним приравненных) 15хБРВ</t>
  </si>
  <si>
    <t>женщины</t>
  </si>
  <si>
    <t>55+</t>
  </si>
  <si>
    <t>мужчины</t>
  </si>
  <si>
    <t>60+</t>
  </si>
  <si>
    <t>возраст пенс</t>
  </si>
  <si>
    <t>2022 год</t>
  </si>
  <si>
    <t>ГКС брошюра</t>
  </si>
  <si>
    <t>65+</t>
  </si>
  <si>
    <t>муж</t>
  </si>
  <si>
    <t>жен</t>
  </si>
  <si>
    <t>60-64</t>
  </si>
  <si>
    <t>55-59</t>
  </si>
  <si>
    <t>население</t>
  </si>
  <si>
    <t>тыс чел</t>
  </si>
  <si>
    <t>Ёшга доир пенсия таъминоти ва нафақа билан қамраб олинган пенсия ёшидаги аҳолининг улуши** (фоизда)</t>
  </si>
  <si>
    <t>**-</t>
  </si>
  <si>
    <t xml:space="preserve">
амалдаги фарқ ҳарбийлашган органлар томонидан пенсия тайинланганлиги билан изоҳланади.</t>
  </si>
  <si>
    <r>
      <t xml:space="preserve">2022 йил
</t>
    </r>
    <r>
      <rPr>
        <i/>
        <sz val="10"/>
        <color rgb="FF000000"/>
        <rFont val="Times New Roman"/>
        <family val="1"/>
        <charset val="204"/>
      </rPr>
      <t>(кутилаётган)</t>
    </r>
  </si>
  <si>
    <r>
      <t xml:space="preserve">Оралиқ ижро
</t>
    </r>
    <r>
      <rPr>
        <i/>
        <sz val="11"/>
        <color rgb="FF000000"/>
        <rFont val="Times New Roman"/>
        <family val="1"/>
        <charset val="204"/>
      </rPr>
      <t xml:space="preserve">(кутилаётган) </t>
    </r>
  </si>
  <si>
    <t>Иқтисодиёт ва молия вазирлиги</t>
  </si>
  <si>
    <t>Статистика агентлиги, Камбағалликни қисқартириш ва бандлик вазирлиги</t>
  </si>
  <si>
    <t>Мактабгача ва мактаб таълими вазирлиги</t>
  </si>
  <si>
    <t>Камбағалликни қисқартириш ва бандлик вазирлиги</t>
  </si>
  <si>
    <t>Бюджетдан ташқари Пенсия жамғармаси</t>
  </si>
  <si>
    <t>Статистика агентлиги</t>
  </si>
  <si>
    <r>
      <t xml:space="preserve">Камбағалликни қисқартириш ва бандлик вазирлиги </t>
    </r>
    <r>
      <rPr>
        <i/>
        <sz val="10"/>
        <color rgb="FF000000"/>
        <rFont val="Times New Roman"/>
        <family val="1"/>
        <charset val="204"/>
      </rPr>
      <t>(Тиббий-ижтимоий хизматларни ривожлантириш агентлиги)</t>
    </r>
  </si>
  <si>
    <t xml:space="preserve">*** - </t>
  </si>
  <si>
    <t xml:space="preserve"> -***</t>
  </si>
  <si>
    <r>
      <t xml:space="preserve">Вазирлар Маҳкамаси </t>
    </r>
    <r>
      <rPr>
        <i/>
        <sz val="9"/>
        <color rgb="FF000000"/>
        <rFont val="Times New Roman"/>
        <family val="1"/>
        <charset val="204"/>
      </rPr>
      <t>(Ўзбекистон Республикаси Президентининг 09.08.2021 йилдаги ПФ-6275-сон Фармони асосида Таълим ва соғлиқни сақлаш масалалари котибияти)</t>
    </r>
  </si>
  <si>
    <t>йиллик маълумотлар йиғилиш ва умумлаштириш жараёнида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</si>
</sst>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\ _₽_-;\-* #,##0.0\ _₽_-;_-* &quot;-&quot;??\ _₽_-;_-@_-"/>
    <numFmt numFmtId="165" formatCode="0.0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1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65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6" fontId="0" fillId="0" borderId="0" xfId="1" applyNumberFormat="1" applyFont="1"/>
    <xf numFmtId="0" fontId="0" fillId="0" borderId="0" xfId="0" applyAlignment="1">
      <alignment vertical="center"/>
    </xf>
    <xf numFmtId="10" fontId="0" fillId="0" borderId="0" xfId="0" applyNumberFormat="1"/>
    <xf numFmtId="9" fontId="0" fillId="0" borderId="0" xfId="2" applyFont="1"/>
    <xf numFmtId="43" fontId="0" fillId="0" borderId="0" xfId="1" applyFont="1"/>
    <xf numFmtId="43" fontId="0" fillId="0" borderId="0" xfId="0" applyNumberFormat="1"/>
    <xf numFmtId="0" fontId="0" fillId="0" borderId="0" xfId="0" applyAlignment="1"/>
    <xf numFmtId="0" fontId="1" fillId="3" borderId="1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4" borderId="12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A7" zoomScale="85" zoomScaleNormal="85" workbookViewId="0">
      <selection activeCell="H7" sqref="H7"/>
    </sheetView>
  </sheetViews>
  <sheetFormatPr defaultRowHeight="15" x14ac:dyDescent="0.25"/>
  <cols>
    <col min="1" max="1" width="5.5703125" customWidth="1"/>
    <col min="2" max="2" width="28.85546875" customWidth="1"/>
    <col min="3" max="4" width="10.140625" customWidth="1"/>
    <col min="5" max="5" width="16.28515625" customWidth="1"/>
    <col min="6" max="7" width="10.140625" customWidth="1"/>
    <col min="8" max="8" width="27.5703125" customWidth="1"/>
    <col min="9" max="10" width="10.140625" customWidth="1"/>
    <col min="11" max="11" width="13.5703125" customWidth="1"/>
    <col min="12" max="12" width="26.28515625" customWidth="1"/>
    <col min="14" max="16" width="0" hidden="1" customWidth="1"/>
  </cols>
  <sheetData>
    <row r="1" spans="1:16" ht="40.5" customHeight="1" x14ac:dyDescent="0.3">
      <c r="A1" s="43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6" ht="15.75" thickBot="1" x14ac:dyDescent="0.3"/>
    <row r="3" spans="1:16" ht="31.5" customHeight="1" x14ac:dyDescent="0.25">
      <c r="A3" s="55" t="s">
        <v>0</v>
      </c>
      <c r="B3" s="57" t="s">
        <v>1</v>
      </c>
      <c r="C3" s="57" t="s">
        <v>2</v>
      </c>
      <c r="D3" s="57"/>
      <c r="E3" s="6" t="s">
        <v>87</v>
      </c>
      <c r="F3" s="57" t="s">
        <v>3</v>
      </c>
      <c r="G3" s="57"/>
      <c r="H3" s="64" t="s">
        <v>4</v>
      </c>
      <c r="I3" s="65"/>
      <c r="J3" s="65"/>
      <c r="K3" s="66"/>
      <c r="L3" s="62" t="s">
        <v>5</v>
      </c>
    </row>
    <row r="4" spans="1:16" ht="34.5" customHeight="1" thickBot="1" x14ac:dyDescent="0.3">
      <c r="A4" s="56"/>
      <c r="B4" s="58"/>
      <c r="C4" s="9" t="s">
        <v>6</v>
      </c>
      <c r="D4" s="9" t="s">
        <v>7</v>
      </c>
      <c r="E4" s="9" t="s">
        <v>48</v>
      </c>
      <c r="F4" s="9" t="s">
        <v>8</v>
      </c>
      <c r="G4" s="9" t="s">
        <v>9</v>
      </c>
      <c r="H4" s="9" t="s">
        <v>10</v>
      </c>
      <c r="I4" s="9" t="s">
        <v>6</v>
      </c>
      <c r="J4" s="9" t="s">
        <v>7</v>
      </c>
      <c r="K4" s="29" t="s">
        <v>86</v>
      </c>
      <c r="L4" s="63"/>
    </row>
    <row r="5" spans="1:16" ht="60.75" customHeight="1" x14ac:dyDescent="0.25">
      <c r="A5" s="60" t="s">
        <v>11</v>
      </c>
      <c r="B5" s="59" t="s">
        <v>12</v>
      </c>
      <c r="C5" s="61">
        <v>6</v>
      </c>
      <c r="D5" s="70">
        <v>5.7</v>
      </c>
      <c r="E5" s="71">
        <f>+K6*100/K5</f>
        <v>7.7565754889721834</v>
      </c>
      <c r="F5" s="69">
        <v>6.5</v>
      </c>
      <c r="G5" s="61">
        <v>7</v>
      </c>
      <c r="H5" s="10" t="s">
        <v>13</v>
      </c>
      <c r="I5" s="11">
        <v>144143</v>
      </c>
      <c r="J5" s="12">
        <v>188634</v>
      </c>
      <c r="K5" s="14">
        <v>238872.89264163631</v>
      </c>
      <c r="L5" s="13" t="s">
        <v>88</v>
      </c>
    </row>
    <row r="6" spans="1:16" ht="60.75" customHeight="1" x14ac:dyDescent="0.25">
      <c r="A6" s="45"/>
      <c r="B6" s="47"/>
      <c r="C6" s="53"/>
      <c r="D6" s="51"/>
      <c r="E6" s="54"/>
      <c r="F6" s="49"/>
      <c r="G6" s="53"/>
      <c r="H6" s="2" t="s">
        <v>54</v>
      </c>
      <c r="I6" s="33">
        <v>8619.6774669999995</v>
      </c>
      <c r="J6" s="4">
        <v>10936.632290359999</v>
      </c>
      <c r="K6" s="15">
        <v>18528.35624044</v>
      </c>
      <c r="L6" s="8" t="s">
        <v>88</v>
      </c>
    </row>
    <row r="7" spans="1:16" ht="63" customHeight="1" x14ac:dyDescent="0.25">
      <c r="A7" s="7" t="s">
        <v>14</v>
      </c>
      <c r="B7" s="2" t="s">
        <v>15</v>
      </c>
      <c r="C7" s="3">
        <v>58.8</v>
      </c>
      <c r="D7" s="1">
        <v>65.8</v>
      </c>
      <c r="E7" s="17" t="s">
        <v>49</v>
      </c>
      <c r="F7" s="3">
        <v>85.2</v>
      </c>
      <c r="G7" s="3">
        <v>98.1</v>
      </c>
      <c r="H7" s="2" t="s">
        <v>16</v>
      </c>
      <c r="I7" s="3">
        <v>918</v>
      </c>
      <c r="J7" s="4">
        <v>1260</v>
      </c>
      <c r="K7" s="15">
        <v>2113.5889999999999</v>
      </c>
      <c r="L7" s="8" t="s">
        <v>88</v>
      </c>
    </row>
    <row r="8" spans="1:16" ht="138" customHeight="1" x14ac:dyDescent="0.25">
      <c r="A8" s="7" t="s">
        <v>17</v>
      </c>
      <c r="B8" s="2" t="s">
        <v>18</v>
      </c>
      <c r="C8" s="1">
        <f>+I8</f>
        <v>11.5</v>
      </c>
      <c r="D8" s="19">
        <f>+J8</f>
        <v>17</v>
      </c>
      <c r="E8" s="1" t="s">
        <v>49</v>
      </c>
      <c r="F8" s="3">
        <v>8.5</v>
      </c>
      <c r="G8" s="3">
        <v>5</v>
      </c>
      <c r="H8" s="2" t="s">
        <v>20</v>
      </c>
      <c r="I8" s="1">
        <v>11.5</v>
      </c>
      <c r="J8" s="19">
        <v>17</v>
      </c>
      <c r="K8" s="16" t="s">
        <v>49</v>
      </c>
      <c r="L8" s="8" t="s">
        <v>89</v>
      </c>
    </row>
    <row r="9" spans="1:16" ht="80.25" customHeight="1" x14ac:dyDescent="0.25">
      <c r="A9" s="45" t="s">
        <v>21</v>
      </c>
      <c r="B9" s="47" t="s">
        <v>22</v>
      </c>
      <c r="C9" s="51">
        <v>97.3</v>
      </c>
      <c r="D9" s="51">
        <v>99.3</v>
      </c>
      <c r="E9" s="67" t="s">
        <v>96</v>
      </c>
      <c r="F9" s="51">
        <v>100</v>
      </c>
      <c r="G9" s="51">
        <v>100</v>
      </c>
      <c r="H9" s="2" t="s">
        <v>23</v>
      </c>
      <c r="I9" s="3">
        <v>2</v>
      </c>
      <c r="J9" s="1">
        <v>0.6</v>
      </c>
      <c r="K9" s="19">
        <v>0.27100000000000002</v>
      </c>
      <c r="L9" s="8" t="s">
        <v>90</v>
      </c>
    </row>
    <row r="10" spans="1:16" ht="126" x14ac:dyDescent="0.25">
      <c r="A10" s="45"/>
      <c r="B10" s="47"/>
      <c r="C10" s="51"/>
      <c r="D10" s="51"/>
      <c r="E10" s="67"/>
      <c r="F10" s="51"/>
      <c r="G10" s="51"/>
      <c r="H10" s="2" t="s">
        <v>24</v>
      </c>
      <c r="I10" s="3">
        <v>75</v>
      </c>
      <c r="J10" s="1">
        <v>78</v>
      </c>
      <c r="K10" s="31" t="s">
        <v>96</v>
      </c>
      <c r="L10" s="8" t="s">
        <v>97</v>
      </c>
    </row>
    <row r="11" spans="1:16" ht="78.75" customHeight="1" x14ac:dyDescent="0.25">
      <c r="A11" s="45" t="s">
        <v>25</v>
      </c>
      <c r="B11" s="47" t="s">
        <v>26</v>
      </c>
      <c r="C11" s="49">
        <v>64.2</v>
      </c>
      <c r="D11" s="51">
        <v>65.3</v>
      </c>
      <c r="E11" s="67">
        <f>+K11*100/K12</f>
        <v>69.266630860124295</v>
      </c>
      <c r="F11" s="49">
        <v>65</v>
      </c>
      <c r="G11" s="49">
        <v>70</v>
      </c>
      <c r="H11" s="2" t="s">
        <v>27</v>
      </c>
      <c r="I11" s="33">
        <v>1000</v>
      </c>
      <c r="J11" s="1">
        <v>880</v>
      </c>
      <c r="K11" s="31">
        <v>902.75199999999995</v>
      </c>
      <c r="L11" s="8" t="s">
        <v>91</v>
      </c>
    </row>
    <row r="12" spans="1:16" ht="47.25" x14ac:dyDescent="0.25">
      <c r="A12" s="45"/>
      <c r="B12" s="47"/>
      <c r="C12" s="49"/>
      <c r="D12" s="51"/>
      <c r="E12" s="67"/>
      <c r="F12" s="49"/>
      <c r="G12" s="49"/>
      <c r="H12" s="2" t="s">
        <v>53</v>
      </c>
      <c r="I12" s="33">
        <v>1558.362684593724</v>
      </c>
      <c r="J12" s="34">
        <v>1441.787</v>
      </c>
      <c r="K12" s="35">
        <v>1303.3</v>
      </c>
      <c r="L12" s="8" t="s">
        <v>91</v>
      </c>
    </row>
    <row r="13" spans="1:16" ht="47.25" x14ac:dyDescent="0.25">
      <c r="A13" s="7" t="s">
        <v>28</v>
      </c>
      <c r="B13" s="2" t="s">
        <v>29</v>
      </c>
      <c r="C13" s="3">
        <v>5.7</v>
      </c>
      <c r="D13" s="1">
        <v>6.8</v>
      </c>
      <c r="E13" s="36">
        <f>+K13*100/K12</f>
        <v>3.7520141180081334</v>
      </c>
      <c r="F13" s="3">
        <v>7.2</v>
      </c>
      <c r="G13" s="3">
        <v>8.5</v>
      </c>
      <c r="H13" s="2" t="s">
        <v>30</v>
      </c>
      <c r="I13" s="3">
        <v>89</v>
      </c>
      <c r="J13" s="1">
        <v>98</v>
      </c>
      <c r="K13" s="31">
        <v>48.9</v>
      </c>
      <c r="L13" s="8" t="s">
        <v>91</v>
      </c>
      <c r="N13" t="s">
        <v>55</v>
      </c>
      <c r="O13" t="s">
        <v>56</v>
      </c>
      <c r="P13" t="s">
        <v>73</v>
      </c>
    </row>
    <row r="14" spans="1:16" ht="47.25" x14ac:dyDescent="0.25">
      <c r="A14" s="45" t="s">
        <v>31</v>
      </c>
      <c r="B14" s="47" t="s">
        <v>83</v>
      </c>
      <c r="C14" s="49">
        <v>77.599999999999994</v>
      </c>
      <c r="D14" s="51">
        <v>77.900000000000006</v>
      </c>
      <c r="E14" s="68">
        <f>+K14*100/K15</f>
        <v>80.014001223859935</v>
      </c>
      <c r="F14" s="49">
        <v>79</v>
      </c>
      <c r="G14" s="49">
        <v>80</v>
      </c>
      <c r="H14" s="2" t="s">
        <v>32</v>
      </c>
      <c r="I14" s="33">
        <v>2892</v>
      </c>
      <c r="J14" s="4">
        <v>3042</v>
      </c>
      <c r="K14" s="15">
        <f>+(N14+O14)/1000</f>
        <v>3175.8209999999999</v>
      </c>
      <c r="L14" s="8" t="s">
        <v>92</v>
      </c>
      <c r="N14" s="18">
        <v>3110765</v>
      </c>
      <c r="O14" s="18">
        <v>65056</v>
      </c>
      <c r="P14">
        <v>3905742</v>
      </c>
    </row>
    <row r="15" spans="1:16" ht="63" x14ac:dyDescent="0.25">
      <c r="A15" s="45"/>
      <c r="B15" s="47"/>
      <c r="C15" s="49"/>
      <c r="D15" s="51"/>
      <c r="E15" s="68"/>
      <c r="F15" s="49"/>
      <c r="G15" s="49"/>
      <c r="H15" s="2" t="s">
        <v>33</v>
      </c>
      <c r="I15" s="33">
        <v>3725</v>
      </c>
      <c r="J15" s="4">
        <v>3906</v>
      </c>
      <c r="K15" s="32">
        <v>3969.0816</v>
      </c>
      <c r="L15" s="8" t="s">
        <v>93</v>
      </c>
    </row>
    <row r="16" spans="1:16" ht="78.75" x14ac:dyDescent="0.25">
      <c r="A16" s="45" t="s">
        <v>34</v>
      </c>
      <c r="B16" s="47" t="s">
        <v>35</v>
      </c>
      <c r="C16" s="53">
        <f>+I16*100/I17</f>
        <v>16.888297872340427</v>
      </c>
      <c r="D16" s="54">
        <f>+J16*100/J17</f>
        <v>16.416040100250626</v>
      </c>
      <c r="E16" s="67">
        <f>+K16*100/K17</f>
        <v>16.458417130013014</v>
      </c>
      <c r="F16" s="49">
        <v>17.899999999999999</v>
      </c>
      <c r="G16" s="49">
        <v>20.9</v>
      </c>
      <c r="H16" s="2" t="s">
        <v>36</v>
      </c>
      <c r="I16" s="3">
        <v>127</v>
      </c>
      <c r="J16" s="1">
        <v>131</v>
      </c>
      <c r="K16" s="34">
        <f>+N16/1000</f>
        <v>139.12299999999999</v>
      </c>
      <c r="L16" s="8" t="s">
        <v>94</v>
      </c>
      <c r="N16">
        <v>139123</v>
      </c>
    </row>
    <row r="17" spans="1:12" ht="72.75" x14ac:dyDescent="0.25">
      <c r="A17" s="45"/>
      <c r="B17" s="47"/>
      <c r="C17" s="53"/>
      <c r="D17" s="54"/>
      <c r="E17" s="67"/>
      <c r="F17" s="49"/>
      <c r="G17" s="49"/>
      <c r="H17" s="2" t="s">
        <v>37</v>
      </c>
      <c r="I17" s="3">
        <v>752</v>
      </c>
      <c r="J17" s="1">
        <v>798</v>
      </c>
      <c r="K17" s="35">
        <v>845.3</v>
      </c>
      <c r="L17" s="8" t="s">
        <v>94</v>
      </c>
    </row>
    <row r="18" spans="1:12" ht="78.75" x14ac:dyDescent="0.25">
      <c r="A18" s="7" t="s">
        <v>38</v>
      </c>
      <c r="B18" s="5" t="s">
        <v>39</v>
      </c>
      <c r="C18" s="1" t="s">
        <v>19</v>
      </c>
      <c r="D18" s="1" t="s">
        <v>19</v>
      </c>
      <c r="E18" s="30">
        <v>7.6</v>
      </c>
      <c r="F18" s="1">
        <v>35</v>
      </c>
      <c r="G18" s="1">
        <v>100</v>
      </c>
      <c r="H18" s="2" t="s">
        <v>52</v>
      </c>
      <c r="I18" s="3" t="s">
        <v>19</v>
      </c>
      <c r="J18" s="1" t="s">
        <v>19</v>
      </c>
      <c r="K18" s="31">
        <v>120</v>
      </c>
      <c r="L18" s="8" t="s">
        <v>94</v>
      </c>
    </row>
    <row r="19" spans="1:12" ht="78.75" x14ac:dyDescent="0.25">
      <c r="A19" s="7" t="s">
        <v>40</v>
      </c>
      <c r="B19" s="5" t="s">
        <v>41</v>
      </c>
      <c r="C19" s="1" t="s">
        <v>19</v>
      </c>
      <c r="D19" s="1">
        <v>25</v>
      </c>
      <c r="E19" s="30">
        <v>33.200000000000003</v>
      </c>
      <c r="F19" s="1">
        <v>45</v>
      </c>
      <c r="G19" s="1">
        <v>100</v>
      </c>
      <c r="H19" s="2" t="s">
        <v>37</v>
      </c>
      <c r="I19" s="3" t="s">
        <v>19</v>
      </c>
      <c r="J19" s="4">
        <v>14600</v>
      </c>
      <c r="K19" s="32">
        <v>18550</v>
      </c>
      <c r="L19" s="8" t="s">
        <v>94</v>
      </c>
    </row>
    <row r="20" spans="1:12" ht="126" x14ac:dyDescent="0.25">
      <c r="A20" s="45" t="s">
        <v>42</v>
      </c>
      <c r="B20" s="47" t="s">
        <v>43</v>
      </c>
      <c r="C20" s="49">
        <v>61.3</v>
      </c>
      <c r="D20" s="51">
        <v>62.4</v>
      </c>
      <c r="E20" s="68">
        <f>+K20*100/K21</f>
        <v>54.794520547945204</v>
      </c>
      <c r="F20" s="49">
        <v>63.3</v>
      </c>
      <c r="G20" s="49">
        <v>65.400000000000006</v>
      </c>
      <c r="H20" s="2" t="s">
        <v>44</v>
      </c>
      <c r="I20" s="3">
        <v>92</v>
      </c>
      <c r="J20" s="1">
        <v>112</v>
      </c>
      <c r="K20" s="16">
        <v>120</v>
      </c>
      <c r="L20" s="8" t="s">
        <v>94</v>
      </c>
    </row>
    <row r="21" spans="1:12" ht="48" thickBot="1" x14ac:dyDescent="0.3">
      <c r="A21" s="46"/>
      <c r="B21" s="48"/>
      <c r="C21" s="50"/>
      <c r="D21" s="52"/>
      <c r="E21" s="72"/>
      <c r="F21" s="50"/>
      <c r="G21" s="50"/>
      <c r="H21" s="37" t="s">
        <v>45</v>
      </c>
      <c r="I21" s="38">
        <v>150</v>
      </c>
      <c r="J21" s="39">
        <v>185</v>
      </c>
      <c r="K21" s="41">
        <v>219</v>
      </c>
      <c r="L21" s="40" t="s">
        <v>46</v>
      </c>
    </row>
    <row r="23" spans="1:12" x14ac:dyDescent="0.25">
      <c r="A23" t="s">
        <v>50</v>
      </c>
      <c r="B23" t="s">
        <v>51</v>
      </c>
    </row>
    <row r="24" spans="1:12" x14ac:dyDescent="0.25">
      <c r="A24" t="s">
        <v>84</v>
      </c>
      <c r="B24" s="28" t="s">
        <v>85</v>
      </c>
    </row>
    <row r="25" spans="1:12" x14ac:dyDescent="0.25">
      <c r="A25" t="s">
        <v>95</v>
      </c>
      <c r="B25" s="42" t="s">
        <v>98</v>
      </c>
    </row>
  </sheetData>
  <mergeCells count="49">
    <mergeCell ref="D5:D6"/>
    <mergeCell ref="E5:E6"/>
    <mergeCell ref="E16:E17"/>
    <mergeCell ref="E20:E21"/>
    <mergeCell ref="A11:A12"/>
    <mergeCell ref="B11:B12"/>
    <mergeCell ref="C11:C12"/>
    <mergeCell ref="D11:D12"/>
    <mergeCell ref="L3:L4"/>
    <mergeCell ref="H3:K3"/>
    <mergeCell ref="E9:E10"/>
    <mergeCell ref="E14:E15"/>
    <mergeCell ref="E11:E12"/>
    <mergeCell ref="F11:F12"/>
    <mergeCell ref="G11:G12"/>
    <mergeCell ref="F5:F6"/>
    <mergeCell ref="G5:G6"/>
    <mergeCell ref="A3:A4"/>
    <mergeCell ref="B3:B4"/>
    <mergeCell ref="C3:D3"/>
    <mergeCell ref="F3:G3"/>
    <mergeCell ref="D14:D15"/>
    <mergeCell ref="F14:F15"/>
    <mergeCell ref="G14:G15"/>
    <mergeCell ref="A9:A10"/>
    <mergeCell ref="B9:B10"/>
    <mergeCell ref="C9:C10"/>
    <mergeCell ref="D9:D10"/>
    <mergeCell ref="F9:F10"/>
    <mergeCell ref="G9:G10"/>
    <mergeCell ref="B5:B6"/>
    <mergeCell ref="A5:A6"/>
    <mergeCell ref="C5:C6"/>
    <mergeCell ref="A1:L1"/>
    <mergeCell ref="A20:A21"/>
    <mergeCell ref="B20:B21"/>
    <mergeCell ref="C20:C21"/>
    <mergeCell ref="D20:D21"/>
    <mergeCell ref="F20:F21"/>
    <mergeCell ref="G20:G21"/>
    <mergeCell ref="A16:A17"/>
    <mergeCell ref="B16:B17"/>
    <mergeCell ref="C16:C17"/>
    <mergeCell ref="D16:D17"/>
    <mergeCell ref="F16:F17"/>
    <mergeCell ref="G16:G17"/>
    <mergeCell ref="A14:A15"/>
    <mergeCell ref="B14:B15"/>
    <mergeCell ref="C14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workbookViewId="0">
      <selection activeCell="H29" sqref="H29"/>
    </sheetView>
  </sheetViews>
  <sheetFormatPr defaultRowHeight="15" x14ac:dyDescent="0.25"/>
  <cols>
    <col min="5" max="5" width="13.42578125" bestFit="1" customWidth="1"/>
    <col min="8" max="8" width="11" bestFit="1" customWidth="1"/>
  </cols>
  <sheetData>
    <row r="2" spans="1:2" x14ac:dyDescent="0.25">
      <c r="A2" s="20">
        <v>20545</v>
      </c>
      <c r="B2" t="s">
        <v>57</v>
      </c>
    </row>
    <row r="3" spans="1:2" x14ac:dyDescent="0.25">
      <c r="A3" s="21">
        <v>321</v>
      </c>
      <c r="B3" t="s">
        <v>67</v>
      </c>
    </row>
    <row r="4" spans="1:2" x14ac:dyDescent="0.25">
      <c r="A4" s="21">
        <v>321</v>
      </c>
      <c r="B4" t="s">
        <v>68</v>
      </c>
    </row>
    <row r="5" spans="1:2" x14ac:dyDescent="0.25">
      <c r="A5" s="21">
        <v>4860</v>
      </c>
      <c r="B5" t="s">
        <v>58</v>
      </c>
    </row>
    <row r="6" spans="1:2" x14ac:dyDescent="0.25">
      <c r="A6" s="21">
        <v>35000</v>
      </c>
      <c r="B6" t="s">
        <v>59</v>
      </c>
    </row>
    <row r="7" spans="1:2" x14ac:dyDescent="0.25">
      <c r="A7" s="21">
        <v>46100</v>
      </c>
      <c r="B7" t="s">
        <v>60</v>
      </c>
    </row>
    <row r="8" spans="1:2" x14ac:dyDescent="0.25">
      <c r="A8" s="21">
        <v>21750</v>
      </c>
      <c r="B8" t="s">
        <v>61</v>
      </c>
    </row>
    <row r="9" spans="1:2" x14ac:dyDescent="0.25">
      <c r="A9" s="23">
        <v>200</v>
      </c>
      <c r="B9" t="s">
        <v>62</v>
      </c>
    </row>
    <row r="10" spans="1:2" x14ac:dyDescent="0.25">
      <c r="A10" s="23">
        <v>145</v>
      </c>
      <c r="B10" t="s">
        <v>63</v>
      </c>
    </row>
    <row r="11" spans="1:2" x14ac:dyDescent="0.25">
      <c r="A11" s="21">
        <v>7800</v>
      </c>
      <c r="B11" t="s">
        <v>64</v>
      </c>
    </row>
    <row r="12" spans="1:2" x14ac:dyDescent="0.25">
      <c r="A12" s="22"/>
      <c r="B12" t="s">
        <v>65</v>
      </c>
    </row>
    <row r="13" spans="1:2" x14ac:dyDescent="0.25">
      <c r="A13">
        <v>2081</v>
      </c>
      <c r="B13" t="s">
        <v>66</v>
      </c>
    </row>
    <row r="14" spans="1:2" x14ac:dyDescent="0.25">
      <c r="A14">
        <f>SUM(A2:A13)</f>
        <v>139123</v>
      </c>
    </row>
    <row r="18" spans="2:8" x14ac:dyDescent="0.25">
      <c r="B18" t="s">
        <v>69</v>
      </c>
      <c r="C18" t="s">
        <v>70</v>
      </c>
      <c r="D18">
        <v>2491303</v>
      </c>
    </row>
    <row r="19" spans="2:8" x14ac:dyDescent="0.25">
      <c r="B19" t="s">
        <v>71</v>
      </c>
      <c r="C19" t="s">
        <v>72</v>
      </c>
      <c r="D19">
        <v>1414439</v>
      </c>
    </row>
    <row r="20" spans="2:8" x14ac:dyDescent="0.25">
      <c r="D20">
        <f>SUM(D18:D19)</f>
        <v>3905742</v>
      </c>
    </row>
    <row r="24" spans="2:8" x14ac:dyDescent="0.25">
      <c r="D24" t="s">
        <v>74</v>
      </c>
      <c r="E24" t="s">
        <v>75</v>
      </c>
      <c r="F24" t="s">
        <v>81</v>
      </c>
      <c r="G24">
        <v>35821</v>
      </c>
      <c r="H24" t="s">
        <v>82</v>
      </c>
    </row>
    <row r="25" spans="2:8" x14ac:dyDescent="0.25">
      <c r="D25" t="s">
        <v>77</v>
      </c>
      <c r="E25">
        <v>18024.2</v>
      </c>
      <c r="F25" t="s">
        <v>78</v>
      </c>
      <c r="G25">
        <v>17796.8</v>
      </c>
    </row>
    <row r="26" spans="2:8" x14ac:dyDescent="0.25">
      <c r="C26" t="s">
        <v>76</v>
      </c>
      <c r="D26" s="24">
        <v>4.4999999999999998E-2</v>
      </c>
      <c r="E26" s="26">
        <f>+E25*D26</f>
        <v>811.08900000000006</v>
      </c>
      <c r="F26" s="24">
        <v>5.7000000000000002E-2</v>
      </c>
      <c r="G26">
        <f>+F26*$G$25</f>
        <v>1014.4176</v>
      </c>
    </row>
    <row r="27" spans="2:8" x14ac:dyDescent="0.25">
      <c r="C27" t="s">
        <v>79</v>
      </c>
      <c r="D27" s="24">
        <v>3.5000000000000003E-2</v>
      </c>
      <c r="E27" s="26">
        <f>+D27*E25</f>
        <v>630.84700000000009</v>
      </c>
      <c r="F27" s="24">
        <v>3.9E-2</v>
      </c>
      <c r="G27">
        <f t="shared" ref="G27:G28" si="0">+F27*$G$25</f>
        <v>694.0752</v>
      </c>
    </row>
    <row r="28" spans="2:8" x14ac:dyDescent="0.25">
      <c r="C28" t="s">
        <v>80</v>
      </c>
      <c r="F28" s="24">
        <v>4.5999999999999999E-2</v>
      </c>
      <c r="G28">
        <f t="shared" si="0"/>
        <v>818.65279999999996</v>
      </c>
    </row>
    <row r="29" spans="2:8" x14ac:dyDescent="0.25">
      <c r="E29" s="27">
        <f>+E26+E27</f>
        <v>1441.9360000000001</v>
      </c>
      <c r="F29" s="24"/>
      <c r="G29">
        <f>+G26+G27+G28</f>
        <v>2527.1455999999998</v>
      </c>
      <c r="H29" s="27">
        <f>+E29+G29</f>
        <v>3969.0816</v>
      </c>
    </row>
    <row r="30" spans="2:8" x14ac:dyDescent="0.25">
      <c r="E30" s="25"/>
    </row>
    <row r="31" spans="2:8" x14ac:dyDescent="0.25">
      <c r="E31" s="25"/>
    </row>
    <row r="32" spans="2:8" x14ac:dyDescent="0.25">
      <c r="E32" s="25"/>
    </row>
    <row r="33" spans="5:5" x14ac:dyDescent="0.25">
      <c r="E33" s="25"/>
    </row>
    <row r="34" spans="5:5" x14ac:dyDescent="0.25">
      <c r="E34" s="25"/>
    </row>
    <row r="35" spans="5:5" x14ac:dyDescent="0.25">
      <c r="E35" s="25"/>
    </row>
    <row r="36" spans="5:5" x14ac:dyDescent="0.25">
      <c r="E36" s="25"/>
    </row>
    <row r="37" spans="5:5" x14ac:dyDescent="0.25">
      <c r="E37" s="25"/>
    </row>
    <row r="38" spans="5:5" x14ac:dyDescent="0.25">
      <c r="E38" s="25"/>
    </row>
    <row r="39" spans="5:5" x14ac:dyDescent="0.25">
      <c r="E39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2023-01-16T11:43:25Z</dcterms:modified>
</cp:coreProperties>
</file>