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2022 йил\Смета 2022\"/>
    </mc:Choice>
  </mc:AlternateContent>
  <xr:revisionPtr revIDLastSave="0" documentId="13_ncr:1_{4FBA0C29-D3F1-48F9-AD8F-D55BEE402B68}" xr6:coauthVersionLast="45" xr6:coauthVersionMax="45" xr10:uidLastSave="{00000000-0000-0000-0000-000000000000}"/>
  <bookViews>
    <workbookView xWindow="-103" yWindow="-103" windowWidth="33120" windowHeight="18120" activeTab="1" xr2:uid="{00000000-000D-0000-FFFF-FFFF00000000}"/>
  </bookViews>
  <sheets>
    <sheet name="1000" sheetId="9" r:id="rId1"/>
    <sheet name="4001 " sheetId="10" r:id="rId2"/>
    <sheet name="4010" sheetId="8" r:id="rId3"/>
  </sheets>
  <definedNames>
    <definedName name="_xlnm._FilterDatabase" localSheetId="0" hidden="1">'1000'!$A$5:$DK$226</definedName>
    <definedName name="_xlnm._FilterDatabase" localSheetId="1" hidden="1">'4001 '!$A$6:$DB$227</definedName>
    <definedName name="_xlnm._FilterDatabase" localSheetId="2" hidden="1">'4010'!$A$5:$DD$226</definedName>
    <definedName name="_xlnm.Print_Titles" localSheetId="0">'1000'!$4:$5</definedName>
    <definedName name="_xlnm.Print_Titles" localSheetId="1">'4001 '!$5:$6</definedName>
    <definedName name="_xlnm.Print_Titles" localSheetId="2">'4010'!$4:$5</definedName>
    <definedName name="_xlnm.Print_Area" localSheetId="0">'1000'!$A$1:$O$226</definedName>
    <definedName name="_xlnm.Print_Area" localSheetId="1">'4001 '!$A$1:$O$227</definedName>
    <definedName name="_xlnm.Print_Area" localSheetId="2">'4010'!$A$1:$O$226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5" i="9" l="1"/>
  <c r="G65" i="9"/>
  <c r="R205" i="9"/>
  <c r="Q205" i="9" s="1"/>
  <c r="E205" i="9" s="1"/>
  <c r="R129" i="9"/>
  <c r="R127" i="9"/>
  <c r="R111" i="9"/>
  <c r="R110" i="9"/>
  <c r="R72" i="9"/>
  <c r="R71" i="9"/>
  <c r="R69" i="9"/>
  <c r="R68" i="9"/>
  <c r="Q68" i="9"/>
  <c r="R65" i="9"/>
  <c r="Q65" i="9"/>
  <c r="R37" i="9"/>
  <c r="Q37" i="9" s="1"/>
  <c r="R22" i="9"/>
  <c r="R21" i="9"/>
  <c r="R20" i="9"/>
  <c r="R19" i="9"/>
  <c r="Q19" i="9"/>
  <c r="E19" i="9"/>
  <c r="H19" i="9" s="1"/>
  <c r="P19" i="9" s="1"/>
  <c r="R18" i="9"/>
  <c r="Q18" i="9"/>
  <c r="E18" i="9" s="1"/>
  <c r="R10" i="9"/>
  <c r="Q10" i="9" s="1"/>
  <c r="E10" i="9" s="1"/>
  <c r="H10" i="9" s="1"/>
  <c r="G22" i="9"/>
  <c r="F10" i="9"/>
  <c r="R120" i="8"/>
  <c r="R77" i="8"/>
  <c r="V75" i="8"/>
  <c r="R10" i="8"/>
  <c r="Q10" i="8"/>
  <c r="F17" i="9"/>
  <c r="G17" i="9"/>
  <c r="I17" i="9"/>
  <c r="D17" i="9"/>
  <c r="U36" i="8"/>
  <c r="U163" i="8"/>
  <c r="U126" i="8"/>
  <c r="U124" i="8"/>
  <c r="U83" i="8"/>
  <c r="T83" i="8"/>
  <c r="S83" i="8"/>
  <c r="S81" i="8"/>
  <c r="R82" i="8"/>
  <c r="U109" i="8"/>
  <c r="H218" i="10"/>
  <c r="P218" i="10"/>
  <c r="H217" i="10"/>
  <c r="P217" i="10" s="1"/>
  <c r="H216" i="10"/>
  <c r="P216" i="10"/>
  <c r="H215" i="10"/>
  <c r="P215" i="10" s="1"/>
  <c r="H214" i="10"/>
  <c r="P214" i="10"/>
  <c r="H213" i="10"/>
  <c r="P213" i="10" s="1"/>
  <c r="H165" i="10"/>
  <c r="P165" i="10"/>
  <c r="H131" i="10"/>
  <c r="H130" i="10"/>
  <c r="P130" i="10"/>
  <c r="H129" i="10"/>
  <c r="P129" i="10" s="1"/>
  <c r="H128" i="10"/>
  <c r="P128" i="10" s="1"/>
  <c r="H126" i="10"/>
  <c r="P126" i="10" s="1"/>
  <c r="H121" i="10"/>
  <c r="P121" i="10"/>
  <c r="H120" i="10"/>
  <c r="P120" i="10" s="1"/>
  <c r="H119" i="10"/>
  <c r="P119" i="10" s="1"/>
  <c r="H118" i="10"/>
  <c r="P118" i="10" s="1"/>
  <c r="H117" i="10"/>
  <c r="P117" i="10"/>
  <c r="H115" i="10"/>
  <c r="H114" i="10"/>
  <c r="P114" i="10" s="1"/>
  <c r="H113" i="10"/>
  <c r="P113" i="10"/>
  <c r="H112" i="10"/>
  <c r="P112" i="10" s="1"/>
  <c r="H111" i="10"/>
  <c r="H110" i="10"/>
  <c r="H90" i="10"/>
  <c r="P90" i="10" s="1"/>
  <c r="H83" i="10"/>
  <c r="P83" i="10"/>
  <c r="H78" i="10"/>
  <c r="H76" i="10"/>
  <c r="H73" i="10"/>
  <c r="P73" i="10"/>
  <c r="H72" i="10"/>
  <c r="P72" i="10" s="1"/>
  <c r="H71" i="10"/>
  <c r="P71" i="10"/>
  <c r="H70" i="10"/>
  <c r="P70" i="10" s="1"/>
  <c r="H69" i="10"/>
  <c r="P69" i="10"/>
  <c r="H66" i="10"/>
  <c r="P66" i="10" s="1"/>
  <c r="H39" i="10"/>
  <c r="P39" i="10"/>
  <c r="I68" i="10"/>
  <c r="H68" i="10" s="1"/>
  <c r="I65" i="10"/>
  <c r="I212" i="10"/>
  <c r="I211" i="10" s="1"/>
  <c r="I210" i="10" s="1"/>
  <c r="I208" i="10" s="1"/>
  <c r="Q73" i="10"/>
  <c r="Q69" i="9"/>
  <c r="E69" i="9" s="1"/>
  <c r="H69" i="9" s="1"/>
  <c r="P115" i="10"/>
  <c r="Q111" i="10"/>
  <c r="Q226" i="10"/>
  <c r="P226" i="10"/>
  <c r="Q225" i="10"/>
  <c r="P225" i="10"/>
  <c r="O224" i="10"/>
  <c r="N224" i="10"/>
  <c r="M224" i="10"/>
  <c r="L224" i="10"/>
  <c r="K224" i="10"/>
  <c r="J224" i="10"/>
  <c r="I224" i="10"/>
  <c r="H224" i="10"/>
  <c r="G224" i="10"/>
  <c r="F224" i="10"/>
  <c r="E224" i="10"/>
  <c r="D224" i="10"/>
  <c r="C224" i="10"/>
  <c r="Q223" i="10"/>
  <c r="P223" i="10"/>
  <c r="Q222" i="10"/>
  <c r="P222" i="10"/>
  <c r="Q221" i="10"/>
  <c r="P221" i="10"/>
  <c r="Q220" i="10"/>
  <c r="P220" i="10"/>
  <c r="Q219" i="10"/>
  <c r="P219" i="10"/>
  <c r="Q218" i="10"/>
  <c r="Q217" i="10"/>
  <c r="Q216" i="10"/>
  <c r="Q215" i="10"/>
  <c r="Q214" i="10"/>
  <c r="Q213" i="10"/>
  <c r="O212" i="10"/>
  <c r="O211" i="10"/>
  <c r="O210" i="10"/>
  <c r="O208" i="10"/>
  <c r="N212" i="10"/>
  <c r="N211" i="10"/>
  <c r="N210" i="10" s="1"/>
  <c r="N208" i="10" s="1"/>
  <c r="M212" i="10"/>
  <c r="M211" i="10"/>
  <c r="M210" i="10"/>
  <c r="M208" i="10" s="1"/>
  <c r="L212" i="10"/>
  <c r="L211" i="10"/>
  <c r="K212" i="10"/>
  <c r="K211" i="10"/>
  <c r="K210" i="10" s="1"/>
  <c r="J212" i="10"/>
  <c r="J211" i="10"/>
  <c r="G212" i="10"/>
  <c r="G211" i="10" s="1"/>
  <c r="G210" i="10" s="1"/>
  <c r="G208" i="10" s="1"/>
  <c r="F212" i="10"/>
  <c r="F211" i="10" s="1"/>
  <c r="F210" i="10" s="1"/>
  <c r="F208" i="10"/>
  <c r="E212" i="10"/>
  <c r="E211" i="10" s="1"/>
  <c r="E210" i="10" s="1"/>
  <c r="E208" i="10" s="1"/>
  <c r="D212" i="10"/>
  <c r="D211" i="10" s="1"/>
  <c r="D210" i="10" s="1"/>
  <c r="D208" i="10"/>
  <c r="C212" i="10"/>
  <c r="C211" i="10" s="1"/>
  <c r="Q209" i="10"/>
  <c r="P209" i="10"/>
  <c r="Q207" i="10"/>
  <c r="P207" i="10"/>
  <c r="Q206" i="10"/>
  <c r="P206" i="10"/>
  <c r="O205" i="10"/>
  <c r="N205" i="10"/>
  <c r="M205" i="10"/>
  <c r="L205" i="10"/>
  <c r="K205" i="10"/>
  <c r="J205" i="10"/>
  <c r="I205" i="10"/>
  <c r="H205" i="10"/>
  <c r="G205" i="10"/>
  <c r="F205" i="10"/>
  <c r="E205" i="10"/>
  <c r="D205" i="10"/>
  <c r="C205" i="10"/>
  <c r="Q204" i="10"/>
  <c r="P204" i="10"/>
  <c r="Q203" i="10"/>
  <c r="P203" i="10"/>
  <c r="Q202" i="10"/>
  <c r="P202" i="10"/>
  <c r="Q201" i="10"/>
  <c r="P201" i="10"/>
  <c r="Q200" i="10"/>
  <c r="P200" i="10"/>
  <c r="Q199" i="10"/>
  <c r="P199" i="10"/>
  <c r="Q198" i="10"/>
  <c r="P198" i="10"/>
  <c r="Q197" i="10"/>
  <c r="P197" i="10"/>
  <c r="Q196" i="10"/>
  <c r="P196" i="10"/>
  <c r="O195" i="10"/>
  <c r="N195" i="10"/>
  <c r="N190" i="10" s="1"/>
  <c r="M195" i="10"/>
  <c r="L195" i="10"/>
  <c r="K195" i="10"/>
  <c r="J195" i="10"/>
  <c r="I195" i="10"/>
  <c r="H195" i="10"/>
  <c r="H190" i="10"/>
  <c r="H186" i="10"/>
  <c r="G195" i="10"/>
  <c r="F195" i="10"/>
  <c r="E195" i="10"/>
  <c r="D195" i="10"/>
  <c r="C195" i="10"/>
  <c r="Q194" i="10"/>
  <c r="P194" i="10"/>
  <c r="Q193" i="10"/>
  <c r="P193" i="10"/>
  <c r="Q192" i="10"/>
  <c r="P192" i="10"/>
  <c r="O191" i="10"/>
  <c r="N191" i="10"/>
  <c r="M191" i="10"/>
  <c r="L191" i="10"/>
  <c r="K191" i="10"/>
  <c r="J191" i="10"/>
  <c r="I191" i="10"/>
  <c r="H191" i="10"/>
  <c r="G191" i="10"/>
  <c r="F191" i="10"/>
  <c r="E191" i="10"/>
  <c r="D191" i="10"/>
  <c r="C191" i="10"/>
  <c r="Q189" i="10"/>
  <c r="P189" i="10"/>
  <c r="Q188" i="10"/>
  <c r="P188" i="10"/>
  <c r="O187" i="10"/>
  <c r="N187" i="10"/>
  <c r="M187" i="10"/>
  <c r="L187" i="10"/>
  <c r="K187" i="10"/>
  <c r="J187" i="10"/>
  <c r="I187" i="10"/>
  <c r="H187" i="10"/>
  <c r="G187" i="10"/>
  <c r="F187" i="10"/>
  <c r="E187" i="10"/>
  <c r="D187" i="10"/>
  <c r="C187" i="10"/>
  <c r="Q185" i="10"/>
  <c r="P185" i="10"/>
  <c r="O184" i="10"/>
  <c r="N184" i="10"/>
  <c r="M184" i="10"/>
  <c r="L184" i="10"/>
  <c r="K184" i="10"/>
  <c r="J184" i="10"/>
  <c r="I184" i="10"/>
  <c r="H184" i="10"/>
  <c r="G184" i="10"/>
  <c r="F184" i="10"/>
  <c r="E184" i="10"/>
  <c r="D184" i="10"/>
  <c r="C184" i="10"/>
  <c r="Q183" i="10"/>
  <c r="P183" i="10"/>
  <c r="Q182" i="10"/>
  <c r="P182" i="10"/>
  <c r="Q181" i="10"/>
  <c r="P181" i="10"/>
  <c r="O180" i="10"/>
  <c r="N180" i="10"/>
  <c r="M180" i="10"/>
  <c r="L180" i="10"/>
  <c r="K180" i="10"/>
  <c r="J180" i="10"/>
  <c r="I180" i="10"/>
  <c r="H180" i="10"/>
  <c r="G180" i="10"/>
  <c r="F180" i="10"/>
  <c r="E180" i="10"/>
  <c r="D180" i="10"/>
  <c r="C180" i="10"/>
  <c r="Q179" i="10"/>
  <c r="P179" i="10"/>
  <c r="Q178" i="10"/>
  <c r="P178" i="10"/>
  <c r="O177" i="10"/>
  <c r="N177" i="10"/>
  <c r="M177" i="10"/>
  <c r="M176" i="10" s="1"/>
  <c r="L177" i="10"/>
  <c r="K177" i="10"/>
  <c r="J177" i="10"/>
  <c r="I177" i="10"/>
  <c r="H177" i="10"/>
  <c r="H176" i="10"/>
  <c r="G177" i="10"/>
  <c r="G176" i="10" s="1"/>
  <c r="F177" i="10"/>
  <c r="E177" i="10"/>
  <c r="D177" i="10"/>
  <c r="C177" i="10"/>
  <c r="Q175" i="10"/>
  <c r="P175" i="10"/>
  <c r="Q174" i="10"/>
  <c r="P174" i="10"/>
  <c r="Q173" i="10"/>
  <c r="P173" i="10"/>
  <c r="Q172" i="10"/>
  <c r="P172" i="10"/>
  <c r="O171" i="10"/>
  <c r="N171" i="10"/>
  <c r="Q171" i="10"/>
  <c r="M171" i="10"/>
  <c r="L171" i="10"/>
  <c r="K171" i="10"/>
  <c r="J171" i="10"/>
  <c r="I171" i="10"/>
  <c r="H171" i="10"/>
  <c r="G171" i="10"/>
  <c r="F171" i="10"/>
  <c r="E171" i="10"/>
  <c r="D171" i="10"/>
  <c r="C171" i="10"/>
  <c r="Q170" i="10"/>
  <c r="P170" i="10"/>
  <c r="Q169" i="10"/>
  <c r="P169" i="10"/>
  <c r="Q168" i="10"/>
  <c r="P168" i="10"/>
  <c r="Q167" i="10"/>
  <c r="P167" i="10"/>
  <c r="Q166" i="10"/>
  <c r="P166" i="10"/>
  <c r="Q165" i="10"/>
  <c r="O164" i="10"/>
  <c r="O162" i="10" s="1"/>
  <c r="O156" i="10" s="1"/>
  <c r="O132" i="10" s="1"/>
  <c r="N164" i="10"/>
  <c r="N162" i="10" s="1"/>
  <c r="M164" i="10"/>
  <c r="M162" i="10" s="1"/>
  <c r="M156" i="10" s="1"/>
  <c r="L164" i="10"/>
  <c r="L162" i="10"/>
  <c r="L156" i="10"/>
  <c r="K164" i="10"/>
  <c r="K162" i="10"/>
  <c r="J164" i="10"/>
  <c r="I164" i="10"/>
  <c r="I162" i="10"/>
  <c r="G164" i="10"/>
  <c r="F164" i="10"/>
  <c r="F162" i="10" s="1"/>
  <c r="E164" i="10"/>
  <c r="E162" i="10" s="1"/>
  <c r="D164" i="10"/>
  <c r="D162" i="10"/>
  <c r="C164" i="10"/>
  <c r="C162" i="10" s="1"/>
  <c r="C156" i="10" s="1"/>
  <c r="Q163" i="10"/>
  <c r="P163" i="10"/>
  <c r="Q161" i="10"/>
  <c r="P161" i="10"/>
  <c r="Q160" i="10"/>
  <c r="P160" i="10"/>
  <c r="Q159" i="10"/>
  <c r="P159" i="10"/>
  <c r="O158" i="10"/>
  <c r="N158" i="10"/>
  <c r="M158" i="10"/>
  <c r="L158" i="10"/>
  <c r="K158" i="10"/>
  <c r="Q158" i="10"/>
  <c r="J158" i="10"/>
  <c r="I158" i="10"/>
  <c r="H158" i="10"/>
  <c r="G158" i="10"/>
  <c r="F158" i="10"/>
  <c r="E158" i="10"/>
  <c r="D158" i="10"/>
  <c r="C158" i="10"/>
  <c r="P158" i="10" s="1"/>
  <c r="Q157" i="10"/>
  <c r="P157" i="10"/>
  <c r="Q155" i="10"/>
  <c r="P155" i="10"/>
  <c r="Q154" i="10"/>
  <c r="P154" i="10"/>
  <c r="Q153" i="10"/>
  <c r="P153" i="10"/>
  <c r="O152" i="10"/>
  <c r="N152" i="10"/>
  <c r="M152" i="10"/>
  <c r="L152" i="10"/>
  <c r="K152" i="10"/>
  <c r="J152" i="10"/>
  <c r="I152" i="10"/>
  <c r="H152" i="10"/>
  <c r="G152" i="10"/>
  <c r="F152" i="10"/>
  <c r="E152" i="10"/>
  <c r="D152" i="10"/>
  <c r="C152" i="10"/>
  <c r="Q151" i="10"/>
  <c r="P151" i="10"/>
  <c r="Q150" i="10"/>
  <c r="P150" i="10"/>
  <c r="O149" i="10"/>
  <c r="N149" i="10"/>
  <c r="M149" i="10"/>
  <c r="L149" i="10"/>
  <c r="K149" i="10"/>
  <c r="K145" i="10" s="1"/>
  <c r="J149" i="10"/>
  <c r="I149" i="10"/>
  <c r="H149" i="10"/>
  <c r="G149" i="10"/>
  <c r="F149" i="10"/>
  <c r="E149" i="10"/>
  <c r="D149" i="10"/>
  <c r="C149" i="10"/>
  <c r="Q148" i="10"/>
  <c r="P148" i="10"/>
  <c r="Q147" i="10"/>
  <c r="P147" i="10"/>
  <c r="O146" i="10"/>
  <c r="N146" i="10"/>
  <c r="M146" i="10"/>
  <c r="M145" i="10"/>
  <c r="L146" i="10"/>
  <c r="K146" i="10"/>
  <c r="J146" i="10"/>
  <c r="I146" i="10"/>
  <c r="H146" i="10"/>
  <c r="G146" i="10"/>
  <c r="F146" i="10"/>
  <c r="E146" i="10"/>
  <c r="D146" i="10"/>
  <c r="C146" i="10"/>
  <c r="Q144" i="10"/>
  <c r="P144" i="10"/>
  <c r="Q143" i="10"/>
  <c r="P143" i="10"/>
  <c r="Q142" i="10"/>
  <c r="P142" i="10"/>
  <c r="Q141" i="10"/>
  <c r="P141" i="10"/>
  <c r="O140" i="10"/>
  <c r="N140" i="10"/>
  <c r="M140" i="10"/>
  <c r="L140" i="10"/>
  <c r="K140" i="10"/>
  <c r="J140" i="10"/>
  <c r="I140" i="10"/>
  <c r="H140" i="10"/>
  <c r="G140" i="10"/>
  <c r="F140" i="10"/>
  <c r="E140" i="10"/>
  <c r="D140" i="10"/>
  <c r="C140" i="10"/>
  <c r="Q139" i="10"/>
  <c r="P139" i="10"/>
  <c r="Q138" i="10"/>
  <c r="P138" i="10"/>
  <c r="O137" i="10"/>
  <c r="N137" i="10"/>
  <c r="M137" i="10"/>
  <c r="L137" i="10"/>
  <c r="K137" i="10"/>
  <c r="J137" i="10"/>
  <c r="I137" i="10"/>
  <c r="H137" i="10"/>
  <c r="G137" i="10"/>
  <c r="F137" i="10"/>
  <c r="E137" i="10"/>
  <c r="D137" i="10"/>
  <c r="C137" i="10"/>
  <c r="Q136" i="10"/>
  <c r="P136" i="10"/>
  <c r="Q135" i="10"/>
  <c r="P135" i="10"/>
  <c r="O134" i="10"/>
  <c r="O133" i="10" s="1"/>
  <c r="N134" i="10"/>
  <c r="M134" i="10"/>
  <c r="L134" i="10"/>
  <c r="K134" i="10"/>
  <c r="K133" i="10"/>
  <c r="J134" i="10"/>
  <c r="I134" i="10"/>
  <c r="H134" i="10"/>
  <c r="G134" i="10"/>
  <c r="F134" i="10"/>
  <c r="E134" i="10"/>
  <c r="D134" i="10"/>
  <c r="C134" i="10"/>
  <c r="P134" i="10" s="1"/>
  <c r="L131" i="10"/>
  <c r="Q131" i="10" s="1"/>
  <c r="Q130" i="10"/>
  <c r="Q129" i="10"/>
  <c r="Q128" i="10"/>
  <c r="O127" i="10"/>
  <c r="O125" i="10"/>
  <c r="N127" i="10"/>
  <c r="N125" i="10" s="1"/>
  <c r="M127" i="10"/>
  <c r="M125" i="10" s="1"/>
  <c r="L127" i="10"/>
  <c r="L125" i="10" s="1"/>
  <c r="K127" i="10"/>
  <c r="K125" i="10"/>
  <c r="J127" i="10"/>
  <c r="I127" i="10"/>
  <c r="I125" i="10"/>
  <c r="G127" i="10"/>
  <c r="F127" i="10"/>
  <c r="F125" i="10" s="1"/>
  <c r="E127" i="10"/>
  <c r="E125" i="10"/>
  <c r="D127" i="10"/>
  <c r="D125" i="10" s="1"/>
  <c r="C127" i="10"/>
  <c r="C125" i="10" s="1"/>
  <c r="Q126" i="10"/>
  <c r="Q124" i="10"/>
  <c r="P124" i="10"/>
  <c r="Q123" i="10"/>
  <c r="P123" i="10"/>
  <c r="Q122" i="10"/>
  <c r="P122" i="10"/>
  <c r="Q121" i="10"/>
  <c r="Q120" i="10"/>
  <c r="Q119" i="10"/>
  <c r="Q118" i="10"/>
  <c r="Q117" i="10"/>
  <c r="O116" i="10"/>
  <c r="N116" i="10"/>
  <c r="M116" i="10"/>
  <c r="L116" i="10"/>
  <c r="K116" i="10"/>
  <c r="J116" i="10"/>
  <c r="I116" i="10"/>
  <c r="H116" i="10" s="1"/>
  <c r="G116" i="10"/>
  <c r="F116" i="10"/>
  <c r="E116" i="10"/>
  <c r="D116" i="10"/>
  <c r="C116" i="10"/>
  <c r="Q115" i="10"/>
  <c r="Q114" i="10"/>
  <c r="Q113" i="10"/>
  <c r="Q112" i="10"/>
  <c r="O110" i="10"/>
  <c r="O109" i="10" s="1"/>
  <c r="N110" i="10"/>
  <c r="M110" i="10"/>
  <c r="L110" i="10"/>
  <c r="L109" i="10"/>
  <c r="K110" i="10"/>
  <c r="K109" i="10" s="1"/>
  <c r="I110" i="10"/>
  <c r="G110" i="10"/>
  <c r="F110" i="10"/>
  <c r="F109" i="10"/>
  <c r="E110" i="10"/>
  <c r="E109" i="10"/>
  <c r="E104" i="10" s="1"/>
  <c r="D110" i="10"/>
  <c r="D109" i="10"/>
  <c r="C110" i="10"/>
  <c r="Q108" i="10"/>
  <c r="P108" i="10"/>
  <c r="Q107" i="10"/>
  <c r="P107" i="10"/>
  <c r="Q106" i="10"/>
  <c r="P106" i="10"/>
  <c r="O105" i="10"/>
  <c r="N105" i="10"/>
  <c r="M105" i="10"/>
  <c r="L105" i="10"/>
  <c r="K105" i="10"/>
  <c r="J105" i="10"/>
  <c r="Q105" i="10" s="1"/>
  <c r="I105" i="10"/>
  <c r="H105" i="10"/>
  <c r="G105" i="10"/>
  <c r="F105" i="10"/>
  <c r="E105" i="10"/>
  <c r="D105" i="10"/>
  <c r="C105" i="10"/>
  <c r="Q103" i="10"/>
  <c r="P103" i="10"/>
  <c r="Q102" i="10"/>
  <c r="P102" i="10"/>
  <c r="Q101" i="10"/>
  <c r="P101" i="10"/>
  <c r="Q100" i="10"/>
  <c r="P100" i="10"/>
  <c r="O99" i="10"/>
  <c r="O97" i="10"/>
  <c r="O91" i="10" s="1"/>
  <c r="N99" i="10"/>
  <c r="N97" i="10"/>
  <c r="M99" i="10"/>
  <c r="M97" i="10"/>
  <c r="L99" i="10"/>
  <c r="L97" i="10"/>
  <c r="K99" i="10"/>
  <c r="K97" i="10" s="1"/>
  <c r="J99" i="10"/>
  <c r="Q99" i="10" s="1"/>
  <c r="I99" i="10"/>
  <c r="I97" i="10" s="1"/>
  <c r="I91" i="10" s="1"/>
  <c r="H99" i="10"/>
  <c r="H97" i="10"/>
  <c r="G99" i="10"/>
  <c r="G97" i="10" s="1"/>
  <c r="F99" i="10"/>
  <c r="E99" i="10"/>
  <c r="D99" i="10"/>
  <c r="D97" i="10"/>
  <c r="C99" i="10"/>
  <c r="C97" i="10"/>
  <c r="Q98" i="10"/>
  <c r="P98" i="10"/>
  <c r="Q96" i="10"/>
  <c r="P96" i="10"/>
  <c r="Q95" i="10"/>
  <c r="P95" i="10"/>
  <c r="Q94" i="10"/>
  <c r="P94" i="10"/>
  <c r="O93" i="10"/>
  <c r="N93" i="10"/>
  <c r="M93" i="10"/>
  <c r="M91" i="10" s="1"/>
  <c r="L93" i="10"/>
  <c r="K93" i="10"/>
  <c r="K91" i="10"/>
  <c r="J93" i="10"/>
  <c r="I93" i="10"/>
  <c r="H93" i="10"/>
  <c r="G93" i="10"/>
  <c r="F93" i="10"/>
  <c r="E93" i="10"/>
  <c r="D93" i="10"/>
  <c r="C93" i="10"/>
  <c r="Q92" i="10"/>
  <c r="P92" i="10"/>
  <c r="Q90" i="10"/>
  <c r="Q89" i="10"/>
  <c r="P89" i="10"/>
  <c r="Q88" i="10"/>
  <c r="P88" i="10"/>
  <c r="Q87" i="10"/>
  <c r="P87" i="10"/>
  <c r="Q86" i="10"/>
  <c r="P86" i="10"/>
  <c r="Q85" i="10"/>
  <c r="P85" i="10"/>
  <c r="O84" i="10"/>
  <c r="O82" i="10"/>
  <c r="N84" i="10"/>
  <c r="M84" i="10"/>
  <c r="M82" i="10"/>
  <c r="L84" i="10"/>
  <c r="L82" i="10" s="1"/>
  <c r="K84" i="10"/>
  <c r="K82" i="10"/>
  <c r="J84" i="10"/>
  <c r="I84" i="10"/>
  <c r="I82" i="10"/>
  <c r="H84" i="10"/>
  <c r="G84" i="10"/>
  <c r="G82" i="10"/>
  <c r="F84" i="10"/>
  <c r="F82" i="10"/>
  <c r="E84" i="10"/>
  <c r="E82" i="10" s="1"/>
  <c r="D84" i="10"/>
  <c r="C84" i="10"/>
  <c r="C82" i="10" s="1"/>
  <c r="Q83" i="10"/>
  <c r="Q81" i="10"/>
  <c r="P81" i="10"/>
  <c r="Q80" i="10"/>
  <c r="P80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Q78" i="10"/>
  <c r="Q77" i="10"/>
  <c r="P77" i="10"/>
  <c r="O76" i="10"/>
  <c r="N76" i="10"/>
  <c r="M76" i="10"/>
  <c r="L76" i="10"/>
  <c r="K76" i="10"/>
  <c r="J76" i="10"/>
  <c r="I76" i="10"/>
  <c r="G76" i="10"/>
  <c r="F76" i="10"/>
  <c r="E76" i="10"/>
  <c r="D76" i="10"/>
  <c r="C76" i="10"/>
  <c r="Q75" i="10"/>
  <c r="P75" i="10"/>
  <c r="Q72" i="10"/>
  <c r="Q71" i="10"/>
  <c r="Q70" i="10"/>
  <c r="Q69" i="10"/>
  <c r="O68" i="10"/>
  <c r="N68" i="10"/>
  <c r="M68" i="10"/>
  <c r="L68" i="10"/>
  <c r="K68" i="10"/>
  <c r="J68" i="10"/>
  <c r="G68" i="10"/>
  <c r="F68" i="10"/>
  <c r="E68" i="10"/>
  <c r="D68" i="10"/>
  <c r="C68" i="10"/>
  <c r="Q67" i="10"/>
  <c r="P67" i="10"/>
  <c r="Q66" i="10"/>
  <c r="O65" i="10"/>
  <c r="N65" i="10"/>
  <c r="M65" i="10"/>
  <c r="L65" i="10"/>
  <c r="K65" i="10"/>
  <c r="J65" i="10"/>
  <c r="G65" i="10"/>
  <c r="F65" i="10"/>
  <c r="E65" i="10"/>
  <c r="D65" i="10"/>
  <c r="C65" i="10"/>
  <c r="Q62" i="10"/>
  <c r="P62" i="10"/>
  <c r="Q61" i="10"/>
  <c r="P61" i="10"/>
  <c r="Q60" i="10"/>
  <c r="P60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Q58" i="10"/>
  <c r="P58" i="10"/>
  <c r="Q57" i="10"/>
  <c r="P57" i="10"/>
  <c r="Q56" i="10"/>
  <c r="P56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Q54" i="10"/>
  <c r="P54" i="10"/>
  <c r="Q53" i="10"/>
  <c r="P53" i="10"/>
  <c r="O52" i="10"/>
  <c r="N52" i="10"/>
  <c r="N51" i="10" s="1"/>
  <c r="M52" i="10"/>
  <c r="L52" i="10"/>
  <c r="K52" i="10"/>
  <c r="J52" i="10"/>
  <c r="I52" i="10"/>
  <c r="H52" i="10"/>
  <c r="G52" i="10"/>
  <c r="F52" i="10"/>
  <c r="F51" i="10"/>
  <c r="E52" i="10"/>
  <c r="D52" i="10"/>
  <c r="C52" i="10"/>
  <c r="C51" i="10"/>
  <c r="Q50" i="10"/>
  <c r="P50" i="10"/>
  <c r="Q49" i="10"/>
  <c r="P49" i="10"/>
  <c r="Q48" i="10"/>
  <c r="P48" i="10"/>
  <c r="O47" i="10"/>
  <c r="O46" i="10"/>
  <c r="N47" i="10"/>
  <c r="N46" i="10"/>
  <c r="M47" i="10"/>
  <c r="M46" i="10"/>
  <c r="M42" i="10"/>
  <c r="L47" i="10"/>
  <c r="L46" i="10" s="1"/>
  <c r="K47" i="10"/>
  <c r="K46" i="10" s="1"/>
  <c r="K42" i="10" s="1"/>
  <c r="J47" i="10"/>
  <c r="J46" i="10" s="1"/>
  <c r="I47" i="10"/>
  <c r="I46" i="10"/>
  <c r="H47" i="10"/>
  <c r="H46" i="10"/>
  <c r="G47" i="10"/>
  <c r="G46" i="10" s="1"/>
  <c r="F47" i="10"/>
  <c r="F46" i="10"/>
  <c r="E47" i="10"/>
  <c r="E46" i="10" s="1"/>
  <c r="D47" i="10"/>
  <c r="D46" i="10"/>
  <c r="C47" i="10"/>
  <c r="Q45" i="10"/>
  <c r="P45" i="10"/>
  <c r="Q44" i="10"/>
  <c r="P44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Q40" i="10"/>
  <c r="P40" i="10"/>
  <c r="Q39" i="10"/>
  <c r="Q38" i="10"/>
  <c r="P38" i="10"/>
  <c r="O37" i="10"/>
  <c r="O36" i="10"/>
  <c r="O35" i="10"/>
  <c r="N37" i="10"/>
  <c r="N36" i="10" s="1"/>
  <c r="N35" i="10" s="1"/>
  <c r="M37" i="10"/>
  <c r="L37" i="10"/>
  <c r="L36" i="10"/>
  <c r="K37" i="10"/>
  <c r="K36" i="10"/>
  <c r="J37" i="10"/>
  <c r="I37" i="10"/>
  <c r="I36" i="10"/>
  <c r="I35" i="10"/>
  <c r="G37" i="10"/>
  <c r="F37" i="10"/>
  <c r="F36" i="10"/>
  <c r="F35" i="10"/>
  <c r="E37" i="10"/>
  <c r="E36" i="10"/>
  <c r="D37" i="10"/>
  <c r="D36" i="10"/>
  <c r="D35" i="10" s="1"/>
  <c r="C37" i="10"/>
  <c r="C36" i="10"/>
  <c r="C35" i="10"/>
  <c r="Q34" i="10"/>
  <c r="P34" i="10"/>
  <c r="Q33" i="10"/>
  <c r="P33" i="10"/>
  <c r="Q32" i="10"/>
  <c r="P32" i="10"/>
  <c r="Q31" i="10"/>
  <c r="P31" i="10"/>
  <c r="Q30" i="10"/>
  <c r="P30" i="10"/>
  <c r="Q29" i="10"/>
  <c r="P29" i="10"/>
  <c r="Q28" i="10"/>
  <c r="P28" i="10"/>
  <c r="Q27" i="10"/>
  <c r="P27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Q17" i="10"/>
  <c r="P17" i="10"/>
  <c r="Q16" i="10"/>
  <c r="P16" i="10"/>
  <c r="Q15" i="10"/>
  <c r="P15" i="10"/>
  <c r="Q14" i="10"/>
  <c r="P14" i="10"/>
  <c r="Q13" i="10"/>
  <c r="P13" i="10"/>
  <c r="O12" i="10"/>
  <c r="N12" i="10"/>
  <c r="N10" i="10" s="1"/>
  <c r="N9" i="10" s="1"/>
  <c r="N8" i="10" s="1"/>
  <c r="M12" i="10"/>
  <c r="L12" i="10"/>
  <c r="K12" i="10"/>
  <c r="K10" i="10"/>
  <c r="K9" i="10"/>
  <c r="J12" i="10"/>
  <c r="J10" i="10" s="1"/>
  <c r="J9" i="10" s="1"/>
  <c r="J8" i="10" s="1"/>
  <c r="I12" i="10"/>
  <c r="H12" i="10"/>
  <c r="G12" i="10"/>
  <c r="F12" i="10"/>
  <c r="E12" i="10"/>
  <c r="D12" i="10"/>
  <c r="D10" i="10"/>
  <c r="C12" i="10"/>
  <c r="Q11" i="10"/>
  <c r="P11" i="10"/>
  <c r="R225" i="9"/>
  <c r="Q225" i="9"/>
  <c r="E225" i="9" s="1"/>
  <c r="H225" i="9" s="1"/>
  <c r="R224" i="9"/>
  <c r="Q224" i="9"/>
  <c r="R222" i="9"/>
  <c r="Q222" i="9" s="1"/>
  <c r="E222" i="9" s="1"/>
  <c r="H222" i="9" s="1"/>
  <c r="R221" i="9"/>
  <c r="Q221" i="9"/>
  <c r="E221" i="9" s="1"/>
  <c r="H221" i="9" s="1"/>
  <c r="R220" i="9"/>
  <c r="Q220" i="9" s="1"/>
  <c r="E220" i="9" s="1"/>
  <c r="R219" i="9"/>
  <c r="Q219" i="9"/>
  <c r="R218" i="9"/>
  <c r="Q218" i="9"/>
  <c r="E218" i="9"/>
  <c r="R217" i="9"/>
  <c r="Q217" i="9" s="1"/>
  <c r="E217" i="9" s="1"/>
  <c r="R216" i="9"/>
  <c r="Q216" i="9"/>
  <c r="E216" i="9" s="1"/>
  <c r="R215" i="9"/>
  <c r="Q215" i="9"/>
  <c r="E215" i="9"/>
  <c r="R214" i="9"/>
  <c r="R213" i="9"/>
  <c r="Q213" i="9"/>
  <c r="E213" i="9"/>
  <c r="H213" i="9" s="1"/>
  <c r="R212" i="9"/>
  <c r="Q212" i="9"/>
  <c r="E212" i="9" s="1"/>
  <c r="R208" i="9"/>
  <c r="Q208" i="9" s="1"/>
  <c r="E208" i="9" s="1"/>
  <c r="R206" i="9"/>
  <c r="R203" i="9"/>
  <c r="R202" i="9"/>
  <c r="Q202" i="9"/>
  <c r="E202" i="9"/>
  <c r="R201" i="9"/>
  <c r="R200" i="9"/>
  <c r="Q200" i="9" s="1"/>
  <c r="E200" i="9" s="1"/>
  <c r="R199" i="9"/>
  <c r="Q199" i="9"/>
  <c r="E199" i="9"/>
  <c r="H199" i="9"/>
  <c r="R198" i="9"/>
  <c r="Q198" i="9" s="1"/>
  <c r="R197" i="9"/>
  <c r="Q197" i="9" s="1"/>
  <c r="E197" i="9" s="1"/>
  <c r="R196" i="9"/>
  <c r="Q196" i="9" s="1"/>
  <c r="R195" i="9"/>
  <c r="R193" i="9"/>
  <c r="Q193" i="9" s="1"/>
  <c r="E193" i="9" s="1"/>
  <c r="H193" i="9" s="1"/>
  <c r="R192" i="9"/>
  <c r="Q192" i="9" s="1"/>
  <c r="R191" i="9"/>
  <c r="R188" i="9"/>
  <c r="Q188" i="9"/>
  <c r="E188" i="9" s="1"/>
  <c r="R187" i="9"/>
  <c r="R184" i="9"/>
  <c r="Q184" i="9"/>
  <c r="R182" i="9"/>
  <c r="Q182" i="9" s="1"/>
  <c r="E182" i="9" s="1"/>
  <c r="R181" i="9"/>
  <c r="Q181" i="9" s="1"/>
  <c r="E181" i="9" s="1"/>
  <c r="R180" i="9"/>
  <c r="Q180" i="9"/>
  <c r="R178" i="9"/>
  <c r="R177" i="9"/>
  <c r="Q177" i="9" s="1"/>
  <c r="R174" i="9"/>
  <c r="Q174" i="9" s="1"/>
  <c r="E174" i="9" s="1"/>
  <c r="H174" i="9"/>
  <c r="P174" i="9" s="1"/>
  <c r="R173" i="9"/>
  <c r="Q173" i="9" s="1"/>
  <c r="E173" i="9" s="1"/>
  <c r="R172" i="9"/>
  <c r="R171" i="9"/>
  <c r="R169" i="9"/>
  <c r="R168" i="9"/>
  <c r="Q168" i="9"/>
  <c r="R167" i="9"/>
  <c r="R166" i="9"/>
  <c r="Q166" i="9" s="1"/>
  <c r="E166" i="9" s="1"/>
  <c r="R165" i="9"/>
  <c r="Q165" i="9" s="1"/>
  <c r="E165" i="9" s="1"/>
  <c r="H165" i="9" s="1"/>
  <c r="R164" i="9"/>
  <c r="Q164" i="9" s="1"/>
  <c r="E164" i="9" s="1"/>
  <c r="R162" i="9"/>
  <c r="Q162" i="9"/>
  <c r="E162" i="9"/>
  <c r="R160" i="9"/>
  <c r="Q160" i="9" s="1"/>
  <c r="E160" i="9" s="1"/>
  <c r="R159" i="9"/>
  <c r="R158" i="9"/>
  <c r="Q158" i="9" s="1"/>
  <c r="R156" i="9"/>
  <c r="Q156" i="9" s="1"/>
  <c r="E156" i="9" s="1"/>
  <c r="H156" i="9"/>
  <c r="P156" i="9"/>
  <c r="R154" i="9"/>
  <c r="Q154" i="9" s="1"/>
  <c r="E154" i="9" s="1"/>
  <c r="R153" i="9"/>
  <c r="Q153" i="9" s="1"/>
  <c r="E153" i="9" s="1"/>
  <c r="H153" i="9"/>
  <c r="R150" i="9"/>
  <c r="R149" i="9"/>
  <c r="Q149" i="9" s="1"/>
  <c r="E149" i="9" s="1"/>
  <c r="R147" i="9"/>
  <c r="R146" i="9"/>
  <c r="Q146" i="9" s="1"/>
  <c r="R143" i="9"/>
  <c r="Q143" i="9" s="1"/>
  <c r="E143" i="9" s="1"/>
  <c r="H143" i="9" s="1"/>
  <c r="R142" i="9"/>
  <c r="R141" i="9"/>
  <c r="Q141" i="9"/>
  <c r="E141" i="9"/>
  <c r="R140" i="9"/>
  <c r="Q140" i="9" s="1"/>
  <c r="E140" i="9" s="1"/>
  <c r="R138" i="9"/>
  <c r="R137" i="9"/>
  <c r="Q137" i="9" s="1"/>
  <c r="E137" i="9" s="1"/>
  <c r="R135" i="9"/>
  <c r="Q135" i="9" s="1"/>
  <c r="E135" i="9" s="1"/>
  <c r="R134" i="9"/>
  <c r="R130" i="9"/>
  <c r="Q130" i="9" s="1"/>
  <c r="E130" i="9" s="1"/>
  <c r="Q129" i="9"/>
  <c r="E129" i="9"/>
  <c r="H129" i="9" s="1"/>
  <c r="R128" i="9"/>
  <c r="Q128" i="9" s="1"/>
  <c r="E128" i="9" s="1"/>
  <c r="H128" i="9" s="1"/>
  <c r="R125" i="9"/>
  <c r="R123" i="9"/>
  <c r="Q123" i="9" s="1"/>
  <c r="E123" i="9" s="1"/>
  <c r="R122" i="9"/>
  <c r="Q122" i="9" s="1"/>
  <c r="E122" i="9" s="1"/>
  <c r="R121" i="9"/>
  <c r="Q121" i="9"/>
  <c r="E121" i="9"/>
  <c r="H121" i="9" s="1"/>
  <c r="R120" i="9"/>
  <c r="Q120" i="9" s="1"/>
  <c r="E120" i="9" s="1"/>
  <c r="R119" i="9"/>
  <c r="Q119" i="9" s="1"/>
  <c r="E119" i="9" s="1"/>
  <c r="R118" i="9"/>
  <c r="Q118" i="9"/>
  <c r="E118" i="9" s="1"/>
  <c r="H118" i="9" s="1"/>
  <c r="R117" i="9"/>
  <c r="Q117" i="9" s="1"/>
  <c r="E117" i="9" s="1"/>
  <c r="R116" i="9"/>
  <c r="Q116" i="9"/>
  <c r="R114" i="9"/>
  <c r="Q114" i="9" s="1"/>
  <c r="E114" i="9" s="1"/>
  <c r="R113" i="9"/>
  <c r="Q113" i="9" s="1"/>
  <c r="E113" i="9" s="1"/>
  <c r="R112" i="9"/>
  <c r="Q112" i="9"/>
  <c r="E112" i="9"/>
  <c r="Q110" i="9"/>
  <c r="R107" i="9"/>
  <c r="R106" i="9"/>
  <c r="R105" i="9"/>
  <c r="Q105" i="9"/>
  <c r="R102" i="9"/>
  <c r="Q102" i="9" s="1"/>
  <c r="E102" i="9" s="1"/>
  <c r="R101" i="9"/>
  <c r="Q101" i="9" s="1"/>
  <c r="E101" i="9" s="1"/>
  <c r="R100" i="9"/>
  <c r="Q100" i="9"/>
  <c r="R97" i="9"/>
  <c r="Q97" i="9" s="1"/>
  <c r="E97" i="9" s="1"/>
  <c r="H97" i="9" s="1"/>
  <c r="R95" i="9"/>
  <c r="Q95" i="9" s="1"/>
  <c r="E95" i="9" s="1"/>
  <c r="R94" i="9"/>
  <c r="R93" i="9"/>
  <c r="Q93" i="9" s="1"/>
  <c r="R91" i="9"/>
  <c r="Q91" i="9" s="1"/>
  <c r="E91" i="9" s="1"/>
  <c r="R89" i="9"/>
  <c r="Q89" i="9"/>
  <c r="E89" i="9"/>
  <c r="R88" i="9"/>
  <c r="Q88" i="9" s="1"/>
  <c r="R87" i="9"/>
  <c r="Q87" i="9" s="1"/>
  <c r="E87" i="9" s="1"/>
  <c r="R86" i="9"/>
  <c r="R85" i="9"/>
  <c r="R84" i="9"/>
  <c r="Q84" i="9" s="1"/>
  <c r="E84" i="9" s="1"/>
  <c r="R82" i="9"/>
  <c r="Q82" i="9" s="1"/>
  <c r="E82" i="9" s="1"/>
  <c r="R80" i="9"/>
  <c r="R79" i="9"/>
  <c r="Q79" i="9"/>
  <c r="R77" i="9"/>
  <c r="R76" i="9"/>
  <c r="Q76" i="9" s="1"/>
  <c r="R74" i="9"/>
  <c r="Q74" i="9" s="1"/>
  <c r="E74" i="9" s="1"/>
  <c r="R70" i="9"/>
  <c r="Q70" i="9" s="1"/>
  <c r="E70" i="9" s="1"/>
  <c r="H70" i="9" s="1"/>
  <c r="R66" i="9"/>
  <c r="R61" i="9"/>
  <c r="R60" i="9"/>
  <c r="Q60" i="9" s="1"/>
  <c r="E60" i="9" s="1"/>
  <c r="R59" i="9"/>
  <c r="R58" i="9" s="1"/>
  <c r="R57" i="9"/>
  <c r="Q57" i="9" s="1"/>
  <c r="E57" i="9" s="1"/>
  <c r="R56" i="9"/>
  <c r="Q56" i="9"/>
  <c r="E56" i="9"/>
  <c r="R55" i="9"/>
  <c r="Q55" i="9" s="1"/>
  <c r="E55" i="9" s="1"/>
  <c r="H55" i="9" s="1"/>
  <c r="R53" i="9"/>
  <c r="Q53" i="9"/>
  <c r="R52" i="9"/>
  <c r="Q52" i="9"/>
  <c r="E52" i="9" s="1"/>
  <c r="R49" i="9"/>
  <c r="Q49" i="9" s="1"/>
  <c r="E49" i="9" s="1"/>
  <c r="R48" i="9"/>
  <c r="R47" i="9"/>
  <c r="R46" i="9"/>
  <c r="R44" i="9"/>
  <c r="Q44" i="9" s="1"/>
  <c r="E44" i="9" s="1"/>
  <c r="R43" i="9"/>
  <c r="Q43" i="9" s="1"/>
  <c r="E43" i="9"/>
  <c r="R39" i="9"/>
  <c r="Q39" i="9" s="1"/>
  <c r="E39" i="9" s="1"/>
  <c r="R38" i="9"/>
  <c r="Q38" i="9" s="1"/>
  <c r="E38" i="9" s="1"/>
  <c r="R33" i="9"/>
  <c r="Q33" i="9"/>
  <c r="E33" i="9" s="1"/>
  <c r="R32" i="9"/>
  <c r="Q32" i="9" s="1"/>
  <c r="E32" i="9" s="1"/>
  <c r="H32" i="9" s="1"/>
  <c r="R31" i="9"/>
  <c r="R30" i="9"/>
  <c r="Q30" i="9"/>
  <c r="E30" i="9" s="1"/>
  <c r="R29" i="9"/>
  <c r="Q29" i="9" s="1"/>
  <c r="R28" i="9"/>
  <c r="Q28" i="9" s="1"/>
  <c r="E28" i="9" s="1"/>
  <c r="R27" i="9"/>
  <c r="Q27" i="9"/>
  <c r="E27" i="9" s="1"/>
  <c r="R26" i="9"/>
  <c r="Q26" i="9" s="1"/>
  <c r="E26" i="9" s="1"/>
  <c r="R24" i="9"/>
  <c r="Q24" i="9" s="1"/>
  <c r="E24" i="9" s="1"/>
  <c r="R23" i="9"/>
  <c r="Q23" i="9" s="1"/>
  <c r="E23" i="9" s="1"/>
  <c r="R16" i="9"/>
  <c r="Q16" i="9" s="1"/>
  <c r="E16" i="9" s="1"/>
  <c r="R15" i="9"/>
  <c r="R14" i="9"/>
  <c r="Q14" i="9" s="1"/>
  <c r="E14" i="9" s="1"/>
  <c r="R13" i="9"/>
  <c r="Q13" i="9" s="1"/>
  <c r="R12" i="9"/>
  <c r="AD223" i="9"/>
  <c r="AC223" i="9"/>
  <c r="AB223" i="9"/>
  <c r="AA223" i="9"/>
  <c r="AD211" i="9"/>
  <c r="AD210" i="9"/>
  <c r="AD209" i="9"/>
  <c r="AD207" i="9" s="1"/>
  <c r="AC211" i="9"/>
  <c r="AC210" i="9"/>
  <c r="AC209" i="9"/>
  <c r="AC207" i="9" s="1"/>
  <c r="AB211" i="9"/>
  <c r="AB210" i="9" s="1"/>
  <c r="AB209" i="9" s="1"/>
  <c r="AB207" i="9" s="1"/>
  <c r="AA211" i="9"/>
  <c r="AA210" i="9"/>
  <c r="AA209" i="9" s="1"/>
  <c r="AA207" i="9" s="1"/>
  <c r="AD204" i="9"/>
  <c r="AC204" i="9"/>
  <c r="AB204" i="9"/>
  <c r="AA204" i="9"/>
  <c r="AD194" i="9"/>
  <c r="AC194" i="9"/>
  <c r="AB194" i="9"/>
  <c r="AA194" i="9"/>
  <c r="AD190" i="9"/>
  <c r="AC190" i="9"/>
  <c r="AB190" i="9"/>
  <c r="AA190" i="9"/>
  <c r="AD186" i="9"/>
  <c r="AC186" i="9"/>
  <c r="AB186" i="9"/>
  <c r="AA186" i="9"/>
  <c r="AD183" i="9"/>
  <c r="AC183" i="9"/>
  <c r="AB183" i="9"/>
  <c r="AA183" i="9"/>
  <c r="AD179" i="9"/>
  <c r="AC179" i="9"/>
  <c r="AB179" i="9"/>
  <c r="AA179" i="9"/>
  <c r="AD176" i="9"/>
  <c r="AC176" i="9"/>
  <c r="AB176" i="9"/>
  <c r="AA176" i="9"/>
  <c r="AD170" i="9"/>
  <c r="AC170" i="9"/>
  <c r="AB170" i="9"/>
  <c r="AA170" i="9"/>
  <c r="AD163" i="9"/>
  <c r="AD161" i="9" s="1"/>
  <c r="AC163" i="9"/>
  <c r="AC161" i="9" s="1"/>
  <c r="AB163" i="9"/>
  <c r="AB161" i="9"/>
  <c r="AA163" i="9"/>
  <c r="AA161" i="9" s="1"/>
  <c r="AD157" i="9"/>
  <c r="AC157" i="9"/>
  <c r="AB157" i="9"/>
  <c r="AA157" i="9"/>
  <c r="AD151" i="9"/>
  <c r="AC151" i="9"/>
  <c r="AB151" i="9"/>
  <c r="AA151" i="9"/>
  <c r="AD148" i="9"/>
  <c r="AC148" i="9"/>
  <c r="AB148" i="9"/>
  <c r="AA148" i="9"/>
  <c r="AD145" i="9"/>
  <c r="AC145" i="9"/>
  <c r="AB145" i="9"/>
  <c r="AB144" i="9" s="1"/>
  <c r="AA145" i="9"/>
  <c r="AD139" i="9"/>
  <c r="AC139" i="9"/>
  <c r="AB139" i="9"/>
  <c r="AA139" i="9"/>
  <c r="AD136" i="9"/>
  <c r="AC136" i="9"/>
  <c r="AB136" i="9"/>
  <c r="AA136" i="9"/>
  <c r="AD133" i="9"/>
  <c r="AC133" i="9"/>
  <c r="AB133" i="9"/>
  <c r="AB132" i="9" s="1"/>
  <c r="AA133" i="9"/>
  <c r="AD126" i="9"/>
  <c r="AD124" i="9" s="1"/>
  <c r="AC126" i="9"/>
  <c r="AC124" i="9" s="1"/>
  <c r="AB126" i="9"/>
  <c r="AB124" i="9" s="1"/>
  <c r="AA126" i="9"/>
  <c r="AA124" i="9"/>
  <c r="AD115" i="9"/>
  <c r="AC115" i="9"/>
  <c r="AB115" i="9"/>
  <c r="AA115" i="9"/>
  <c r="AD109" i="9"/>
  <c r="AC109" i="9"/>
  <c r="AC108" i="9"/>
  <c r="AC103" i="9"/>
  <c r="AB109" i="9"/>
  <c r="AA109" i="9"/>
  <c r="AD104" i="9"/>
  <c r="AC104" i="9"/>
  <c r="AB104" i="9"/>
  <c r="AA104" i="9"/>
  <c r="AD98" i="9"/>
  <c r="AD96" i="9"/>
  <c r="AC98" i="9"/>
  <c r="AC96" i="9" s="1"/>
  <c r="AB98" i="9"/>
  <c r="AB96" i="9"/>
  <c r="AA98" i="9"/>
  <c r="AA96" i="9"/>
  <c r="AD92" i="9"/>
  <c r="AC92" i="9"/>
  <c r="AC90" i="9" s="1"/>
  <c r="AB92" i="9"/>
  <c r="AA92" i="9"/>
  <c r="AD83" i="9"/>
  <c r="AD81" i="9" s="1"/>
  <c r="AC83" i="9"/>
  <c r="AC81" i="9" s="1"/>
  <c r="AB83" i="9"/>
  <c r="AB81" i="9" s="1"/>
  <c r="AA83" i="9"/>
  <c r="AA81" i="9" s="1"/>
  <c r="AD78" i="9"/>
  <c r="AC78" i="9"/>
  <c r="AB78" i="9"/>
  <c r="AA78" i="9"/>
  <c r="AD75" i="9"/>
  <c r="AC75" i="9"/>
  <c r="AB75" i="9"/>
  <c r="AA75" i="9"/>
  <c r="AD67" i="9"/>
  <c r="AC67" i="9"/>
  <c r="AB67" i="9"/>
  <c r="AA67" i="9"/>
  <c r="AD64" i="9"/>
  <c r="AC64" i="9"/>
  <c r="AB64" i="9"/>
  <c r="AA64" i="9"/>
  <c r="AD58" i="9"/>
  <c r="AC58" i="9"/>
  <c r="AB58" i="9"/>
  <c r="AA58" i="9"/>
  <c r="AD54" i="9"/>
  <c r="AC54" i="9"/>
  <c r="AB54" i="9"/>
  <c r="AA54" i="9"/>
  <c r="AD51" i="9"/>
  <c r="AC51" i="9"/>
  <c r="AB51" i="9"/>
  <c r="AA51" i="9"/>
  <c r="AD46" i="9"/>
  <c r="AD45" i="9"/>
  <c r="AC46" i="9"/>
  <c r="AC45" i="9"/>
  <c r="AB46" i="9"/>
  <c r="AB45" i="9"/>
  <c r="AA46" i="9"/>
  <c r="AA45" i="9"/>
  <c r="AD42" i="9"/>
  <c r="AC42" i="9"/>
  <c r="AC41" i="9" s="1"/>
  <c r="AB42" i="9"/>
  <c r="AA42" i="9"/>
  <c r="AD36" i="9"/>
  <c r="AD35" i="9"/>
  <c r="AD34" i="9"/>
  <c r="AC36" i="9"/>
  <c r="AC35" i="9"/>
  <c r="AC34" i="9" s="1"/>
  <c r="AB36" i="9"/>
  <c r="AB35" i="9" s="1"/>
  <c r="AB34" i="9" s="1"/>
  <c r="AA36" i="9"/>
  <c r="AA35" i="9"/>
  <c r="AA34" i="9"/>
  <c r="AD25" i="9"/>
  <c r="AC25" i="9"/>
  <c r="AB25" i="9"/>
  <c r="AA25" i="9"/>
  <c r="AD17" i="9"/>
  <c r="AC17" i="9"/>
  <c r="AB17" i="9"/>
  <c r="AA17" i="9"/>
  <c r="AD11" i="9"/>
  <c r="AC11" i="9"/>
  <c r="AB11" i="9"/>
  <c r="AA11" i="9"/>
  <c r="Z223" i="9"/>
  <c r="Y223" i="9"/>
  <c r="X223" i="9"/>
  <c r="W223" i="9"/>
  <c r="Z211" i="9"/>
  <c r="Z210" i="9" s="1"/>
  <c r="Z209" i="9" s="1"/>
  <c r="Z207" i="9" s="1"/>
  <c r="Y211" i="9"/>
  <c r="Y210" i="9" s="1"/>
  <c r="Y209" i="9" s="1"/>
  <c r="Y207" i="9" s="1"/>
  <c r="X211" i="9"/>
  <c r="X210" i="9" s="1"/>
  <c r="X209" i="9" s="1"/>
  <c r="X207" i="9" s="1"/>
  <c r="W211" i="9"/>
  <c r="W210" i="9" s="1"/>
  <c r="W209" i="9" s="1"/>
  <c r="W207" i="9" s="1"/>
  <c r="Z204" i="9"/>
  <c r="Y204" i="9"/>
  <c r="X204" i="9"/>
  <c r="W204" i="9"/>
  <c r="Z194" i="9"/>
  <c r="Y194" i="9"/>
  <c r="X194" i="9"/>
  <c r="W194" i="9"/>
  <c r="Z190" i="9"/>
  <c r="Y190" i="9"/>
  <c r="X190" i="9"/>
  <c r="W190" i="9"/>
  <c r="W189" i="9" s="1"/>
  <c r="Z186" i="9"/>
  <c r="Y186" i="9"/>
  <c r="X186" i="9"/>
  <c r="X185" i="9" s="1"/>
  <c r="W186" i="9"/>
  <c r="Z183" i="9"/>
  <c r="Y183" i="9"/>
  <c r="X183" i="9"/>
  <c r="W183" i="9"/>
  <c r="Z179" i="9"/>
  <c r="Y179" i="9"/>
  <c r="Y175" i="9"/>
  <c r="X179" i="9"/>
  <c r="W179" i="9"/>
  <c r="Z176" i="9"/>
  <c r="Y176" i="9"/>
  <c r="X176" i="9"/>
  <c r="W176" i="9"/>
  <c r="Z170" i="9"/>
  <c r="Y170" i="9"/>
  <c r="X170" i="9"/>
  <c r="W170" i="9"/>
  <c r="Z163" i="9"/>
  <c r="Z161" i="9" s="1"/>
  <c r="Y163" i="9"/>
  <c r="Y161" i="9"/>
  <c r="X163" i="9"/>
  <c r="X161" i="9" s="1"/>
  <c r="W163" i="9"/>
  <c r="W161" i="9"/>
  <c r="Z157" i="9"/>
  <c r="Y157" i="9"/>
  <c r="X157" i="9"/>
  <c r="W157" i="9"/>
  <c r="Z151" i="9"/>
  <c r="Y151" i="9"/>
  <c r="X151" i="9"/>
  <c r="W151" i="9"/>
  <c r="Z148" i="9"/>
  <c r="Y148" i="9"/>
  <c r="Y144" i="9"/>
  <c r="X148" i="9"/>
  <c r="W148" i="9"/>
  <c r="Z145" i="9"/>
  <c r="Y145" i="9"/>
  <c r="X145" i="9"/>
  <c r="W145" i="9"/>
  <c r="W144" i="9"/>
  <c r="Z139" i="9"/>
  <c r="Y139" i="9"/>
  <c r="X139" i="9"/>
  <c r="W139" i="9"/>
  <c r="Z136" i="9"/>
  <c r="Y136" i="9"/>
  <c r="X136" i="9"/>
  <c r="X132" i="9"/>
  <c r="W136" i="9"/>
  <c r="Z133" i="9"/>
  <c r="Y133" i="9"/>
  <c r="Y132" i="9" s="1"/>
  <c r="X133" i="9"/>
  <c r="W133" i="9"/>
  <c r="Z126" i="9"/>
  <c r="Z124" i="9" s="1"/>
  <c r="Y126" i="9"/>
  <c r="Y124" i="9"/>
  <c r="X126" i="9"/>
  <c r="X124" i="9" s="1"/>
  <c r="W126" i="9"/>
  <c r="W124" i="9" s="1"/>
  <c r="Z115" i="9"/>
  <c r="Y115" i="9"/>
  <c r="X115" i="9"/>
  <c r="W115" i="9"/>
  <c r="Z109" i="9"/>
  <c r="Y109" i="9"/>
  <c r="X109" i="9"/>
  <c r="W109" i="9"/>
  <c r="Z104" i="9"/>
  <c r="Y104" i="9"/>
  <c r="X104" i="9"/>
  <c r="W104" i="9"/>
  <c r="Z98" i="9"/>
  <c r="Z96" i="9"/>
  <c r="Y98" i="9"/>
  <c r="Y96" i="9" s="1"/>
  <c r="X98" i="9"/>
  <c r="X96" i="9"/>
  <c r="W98" i="9"/>
  <c r="W96" i="9" s="1"/>
  <c r="Z92" i="9"/>
  <c r="Y92" i="9"/>
  <c r="X92" i="9"/>
  <c r="W92" i="9"/>
  <c r="Z83" i="9"/>
  <c r="Z81" i="9"/>
  <c r="Y83" i="9"/>
  <c r="Y81" i="9" s="1"/>
  <c r="X83" i="9"/>
  <c r="X81" i="9"/>
  <c r="W83" i="9"/>
  <c r="W81" i="9"/>
  <c r="Z78" i="9"/>
  <c r="Y78" i="9"/>
  <c r="X78" i="9"/>
  <c r="W78" i="9"/>
  <c r="Z75" i="9"/>
  <c r="Y75" i="9"/>
  <c r="X75" i="9"/>
  <c r="W75" i="9"/>
  <c r="Z67" i="9"/>
  <c r="Y67" i="9"/>
  <c r="X67" i="9"/>
  <c r="W67" i="9"/>
  <c r="Z64" i="9"/>
  <c r="Y64" i="9"/>
  <c r="X64" i="9"/>
  <c r="W64" i="9"/>
  <c r="Z58" i="9"/>
  <c r="Y58" i="9"/>
  <c r="X58" i="9"/>
  <c r="W58" i="9"/>
  <c r="Z54" i="9"/>
  <c r="Y54" i="9"/>
  <c r="X54" i="9"/>
  <c r="X50" i="9"/>
  <c r="W54" i="9"/>
  <c r="Z51" i="9"/>
  <c r="Y51" i="9"/>
  <c r="X51" i="9"/>
  <c r="W51" i="9"/>
  <c r="Z46" i="9"/>
  <c r="Z45" i="9"/>
  <c r="Y46" i="9"/>
  <c r="Y45" i="9"/>
  <c r="X46" i="9"/>
  <c r="X45" i="9" s="1"/>
  <c r="W46" i="9"/>
  <c r="W45" i="9"/>
  <c r="Z42" i="9"/>
  <c r="Z41" i="9" s="1"/>
  <c r="Y42" i="9"/>
  <c r="X42" i="9"/>
  <c r="W42" i="9"/>
  <c r="Z36" i="9"/>
  <c r="Z35" i="9" s="1"/>
  <c r="Z34" i="9" s="1"/>
  <c r="Y36" i="9"/>
  <c r="Y35" i="9"/>
  <c r="Y34" i="9" s="1"/>
  <c r="X36" i="9"/>
  <c r="X35" i="9"/>
  <c r="X34" i="9"/>
  <c r="W36" i="9"/>
  <c r="W35" i="9" s="1"/>
  <c r="W34" i="9" s="1"/>
  <c r="Z25" i="9"/>
  <c r="Y25" i="9"/>
  <c r="X25" i="9"/>
  <c r="W25" i="9"/>
  <c r="Z17" i="9"/>
  <c r="Y17" i="9"/>
  <c r="X17" i="9"/>
  <c r="W17" i="9"/>
  <c r="Z11" i="9"/>
  <c r="Y11" i="9"/>
  <c r="X11" i="9"/>
  <c r="W11" i="9"/>
  <c r="G64" i="9"/>
  <c r="V223" i="9"/>
  <c r="U223" i="9"/>
  <c r="T223" i="9"/>
  <c r="S223" i="9"/>
  <c r="O223" i="9"/>
  <c r="N223" i="9"/>
  <c r="M223" i="9"/>
  <c r="L223" i="9"/>
  <c r="K223" i="9"/>
  <c r="J223" i="9"/>
  <c r="I223" i="9"/>
  <c r="G223" i="9"/>
  <c r="F223" i="9"/>
  <c r="D223" i="9"/>
  <c r="C223" i="9"/>
  <c r="V211" i="9"/>
  <c r="V210" i="9" s="1"/>
  <c r="V209" i="9" s="1"/>
  <c r="V207" i="9" s="1"/>
  <c r="U211" i="9"/>
  <c r="U210" i="9" s="1"/>
  <c r="U209" i="9" s="1"/>
  <c r="U207" i="9"/>
  <c r="T211" i="9"/>
  <c r="T210" i="9" s="1"/>
  <c r="T209" i="9" s="1"/>
  <c r="T207" i="9" s="1"/>
  <c r="S211" i="9"/>
  <c r="S210" i="9"/>
  <c r="S209" i="9" s="1"/>
  <c r="S207" i="9"/>
  <c r="O211" i="9"/>
  <c r="O210" i="9" s="1"/>
  <c r="O209" i="9" s="1"/>
  <c r="O207" i="9" s="1"/>
  <c r="N211" i="9"/>
  <c r="N210" i="9" s="1"/>
  <c r="N209" i="9" s="1"/>
  <c r="N207" i="9" s="1"/>
  <c r="M211" i="9"/>
  <c r="M210" i="9" s="1"/>
  <c r="M209" i="9" s="1"/>
  <c r="M207" i="9" s="1"/>
  <c r="L211" i="9"/>
  <c r="L210" i="9"/>
  <c r="L209" i="9" s="1"/>
  <c r="L207" i="9"/>
  <c r="K211" i="9"/>
  <c r="K210" i="9" s="1"/>
  <c r="K209" i="9" s="1"/>
  <c r="K207" i="9" s="1"/>
  <c r="J211" i="9"/>
  <c r="J210" i="9" s="1"/>
  <c r="J209" i="9" s="1"/>
  <c r="J207" i="9"/>
  <c r="I211" i="9"/>
  <c r="I210" i="9" s="1"/>
  <c r="I209" i="9" s="1"/>
  <c r="I207" i="9" s="1"/>
  <c r="G211" i="9"/>
  <c r="G210" i="9" s="1"/>
  <c r="G209" i="9" s="1"/>
  <c r="G207" i="9"/>
  <c r="F211" i="9"/>
  <c r="F210" i="9" s="1"/>
  <c r="F209" i="9" s="1"/>
  <c r="F207" i="9" s="1"/>
  <c r="D211" i="9"/>
  <c r="D210" i="9" s="1"/>
  <c r="D209" i="9" s="1"/>
  <c r="D207" i="9"/>
  <c r="C211" i="9"/>
  <c r="V204" i="9"/>
  <c r="U204" i="9"/>
  <c r="T204" i="9"/>
  <c r="S204" i="9"/>
  <c r="O204" i="9"/>
  <c r="N204" i="9"/>
  <c r="M204" i="9"/>
  <c r="L204" i="9"/>
  <c r="K204" i="9"/>
  <c r="J204" i="9"/>
  <c r="I204" i="9"/>
  <c r="F204" i="9"/>
  <c r="D204" i="9"/>
  <c r="C204" i="9"/>
  <c r="Q203" i="9"/>
  <c r="E203" i="9" s="1"/>
  <c r="Q201" i="9"/>
  <c r="E201" i="9" s="1"/>
  <c r="Q195" i="9"/>
  <c r="E195" i="9" s="1"/>
  <c r="H195" i="9"/>
  <c r="P195" i="9"/>
  <c r="V194" i="9"/>
  <c r="U194" i="9"/>
  <c r="T194" i="9"/>
  <c r="S194" i="9"/>
  <c r="O194" i="9"/>
  <c r="N194" i="9"/>
  <c r="M194" i="9"/>
  <c r="L194" i="9"/>
  <c r="K194" i="9"/>
  <c r="J194" i="9"/>
  <c r="I194" i="9"/>
  <c r="G194" i="9"/>
  <c r="F194" i="9"/>
  <c r="D194" i="9"/>
  <c r="C194" i="9"/>
  <c r="V190" i="9"/>
  <c r="U190" i="9"/>
  <c r="U189" i="9" s="1"/>
  <c r="T190" i="9"/>
  <c r="S190" i="9"/>
  <c r="O190" i="9"/>
  <c r="N190" i="9"/>
  <c r="M190" i="9"/>
  <c r="M189" i="9" s="1"/>
  <c r="L190" i="9"/>
  <c r="K190" i="9"/>
  <c r="J190" i="9"/>
  <c r="J189" i="9" s="1"/>
  <c r="J185" i="9"/>
  <c r="I190" i="9"/>
  <c r="G190" i="9"/>
  <c r="G189" i="9" s="1"/>
  <c r="F190" i="9"/>
  <c r="D190" i="9"/>
  <c r="C190" i="9"/>
  <c r="V186" i="9"/>
  <c r="U186" i="9"/>
  <c r="T186" i="9"/>
  <c r="S186" i="9"/>
  <c r="O186" i="9"/>
  <c r="N186" i="9"/>
  <c r="M186" i="9"/>
  <c r="L186" i="9"/>
  <c r="K186" i="9"/>
  <c r="J186" i="9"/>
  <c r="I186" i="9"/>
  <c r="G186" i="9"/>
  <c r="F186" i="9"/>
  <c r="D186" i="9"/>
  <c r="C186" i="9"/>
  <c r="V183" i="9"/>
  <c r="U183" i="9"/>
  <c r="T183" i="9"/>
  <c r="S183" i="9"/>
  <c r="O183" i="9"/>
  <c r="N183" i="9"/>
  <c r="M183" i="9"/>
  <c r="L183" i="9"/>
  <c r="K183" i="9"/>
  <c r="J183" i="9"/>
  <c r="I183" i="9"/>
  <c r="G183" i="9"/>
  <c r="F183" i="9"/>
  <c r="D183" i="9"/>
  <c r="C183" i="9"/>
  <c r="V179" i="9"/>
  <c r="U179" i="9"/>
  <c r="T179" i="9"/>
  <c r="S179" i="9"/>
  <c r="O179" i="9"/>
  <c r="N179" i="9"/>
  <c r="M179" i="9"/>
  <c r="L179" i="9"/>
  <c r="K179" i="9"/>
  <c r="J179" i="9"/>
  <c r="I179" i="9"/>
  <c r="G179" i="9"/>
  <c r="F179" i="9"/>
  <c r="D179" i="9"/>
  <c r="C179" i="9"/>
  <c r="V176" i="9"/>
  <c r="U176" i="9"/>
  <c r="T176" i="9"/>
  <c r="S176" i="9"/>
  <c r="O176" i="9"/>
  <c r="O175" i="9" s="1"/>
  <c r="N176" i="9"/>
  <c r="N175" i="9" s="1"/>
  <c r="M176" i="9"/>
  <c r="M175" i="9"/>
  <c r="L176" i="9"/>
  <c r="K176" i="9"/>
  <c r="K175" i="9" s="1"/>
  <c r="J176" i="9"/>
  <c r="J175" i="9" s="1"/>
  <c r="I176" i="9"/>
  <c r="G176" i="9"/>
  <c r="F176" i="9"/>
  <c r="D176" i="9"/>
  <c r="C176" i="9"/>
  <c r="V170" i="9"/>
  <c r="U170" i="9"/>
  <c r="T170" i="9"/>
  <c r="S170" i="9"/>
  <c r="O170" i="9"/>
  <c r="N170" i="9"/>
  <c r="M170" i="9"/>
  <c r="L170" i="9"/>
  <c r="K170" i="9"/>
  <c r="J170" i="9"/>
  <c r="J155" i="9" s="1"/>
  <c r="I170" i="9"/>
  <c r="G170" i="9"/>
  <c r="F170" i="9"/>
  <c r="D170" i="9"/>
  <c r="C170" i="9"/>
  <c r="Q167" i="9"/>
  <c r="E167" i="9" s="1"/>
  <c r="H167" i="9"/>
  <c r="V163" i="9"/>
  <c r="V161" i="9" s="1"/>
  <c r="U163" i="9"/>
  <c r="U161" i="9" s="1"/>
  <c r="T163" i="9"/>
  <c r="T161" i="9" s="1"/>
  <c r="S163" i="9"/>
  <c r="S161" i="9"/>
  <c r="O163" i="9"/>
  <c r="O161" i="9" s="1"/>
  <c r="N163" i="9"/>
  <c r="N161" i="9" s="1"/>
  <c r="M163" i="9"/>
  <c r="M161" i="9"/>
  <c r="L163" i="9"/>
  <c r="L161" i="9"/>
  <c r="K163" i="9"/>
  <c r="K161" i="9" s="1"/>
  <c r="K155" i="9" s="1"/>
  <c r="J163" i="9"/>
  <c r="J161" i="9" s="1"/>
  <c r="I163" i="9"/>
  <c r="I161" i="9"/>
  <c r="G163" i="9"/>
  <c r="G161" i="9"/>
  <c r="F163" i="9"/>
  <c r="F161" i="9" s="1"/>
  <c r="D163" i="9"/>
  <c r="D161" i="9" s="1"/>
  <c r="C163" i="9"/>
  <c r="C161" i="9" s="1"/>
  <c r="C155" i="9" s="1"/>
  <c r="V157" i="9"/>
  <c r="U157" i="9"/>
  <c r="T157" i="9"/>
  <c r="S157" i="9"/>
  <c r="O157" i="9"/>
  <c r="N157" i="9"/>
  <c r="M157" i="9"/>
  <c r="L157" i="9"/>
  <c r="K157" i="9"/>
  <c r="J157" i="9"/>
  <c r="I157" i="9"/>
  <c r="G157" i="9"/>
  <c r="F157" i="9"/>
  <c r="D157" i="9"/>
  <c r="C157" i="9"/>
  <c r="R152" i="9"/>
  <c r="Q152" i="9"/>
  <c r="V151" i="9"/>
  <c r="U151" i="9"/>
  <c r="T151" i="9"/>
  <c r="S151" i="9"/>
  <c r="O151" i="9"/>
  <c r="N151" i="9"/>
  <c r="M151" i="9"/>
  <c r="L151" i="9"/>
  <c r="K151" i="9"/>
  <c r="J151" i="9"/>
  <c r="I151" i="9"/>
  <c r="G151" i="9"/>
  <c r="F151" i="9"/>
  <c r="D151" i="9"/>
  <c r="C151" i="9"/>
  <c r="V148" i="9"/>
  <c r="V144" i="9" s="1"/>
  <c r="U148" i="9"/>
  <c r="T148" i="9"/>
  <c r="S148" i="9"/>
  <c r="O148" i="9"/>
  <c r="N148" i="9"/>
  <c r="M148" i="9"/>
  <c r="L148" i="9"/>
  <c r="K148" i="9"/>
  <c r="J148" i="9"/>
  <c r="I148" i="9"/>
  <c r="G148" i="9"/>
  <c r="F148" i="9"/>
  <c r="D148" i="9"/>
  <c r="D144" i="9"/>
  <c r="C148" i="9"/>
  <c r="Q147" i="9"/>
  <c r="E147" i="9" s="1"/>
  <c r="V145" i="9"/>
  <c r="U145" i="9"/>
  <c r="T145" i="9"/>
  <c r="S145" i="9"/>
  <c r="O145" i="9"/>
  <c r="N145" i="9"/>
  <c r="M145" i="9"/>
  <c r="L145" i="9"/>
  <c r="K145" i="9"/>
  <c r="J145" i="9"/>
  <c r="I145" i="9"/>
  <c r="I144" i="9" s="1"/>
  <c r="G145" i="9"/>
  <c r="F145" i="9"/>
  <c r="D145" i="9"/>
  <c r="C145" i="9"/>
  <c r="Q142" i="9"/>
  <c r="E142" i="9" s="1"/>
  <c r="V139" i="9"/>
  <c r="V132" i="9"/>
  <c r="U139" i="9"/>
  <c r="T139" i="9"/>
  <c r="S139" i="9"/>
  <c r="O139" i="9"/>
  <c r="N139" i="9"/>
  <c r="M139" i="9"/>
  <c r="L139" i="9"/>
  <c r="K139" i="9"/>
  <c r="J139" i="9"/>
  <c r="I139" i="9"/>
  <c r="G139" i="9"/>
  <c r="F139" i="9"/>
  <c r="D139" i="9"/>
  <c r="C139" i="9"/>
  <c r="V136" i="9"/>
  <c r="U136" i="9"/>
  <c r="T136" i="9"/>
  <c r="S136" i="9"/>
  <c r="O136" i="9"/>
  <c r="N136" i="9"/>
  <c r="N132" i="9"/>
  <c r="M136" i="9"/>
  <c r="L136" i="9"/>
  <c r="K136" i="9"/>
  <c r="J136" i="9"/>
  <c r="I136" i="9"/>
  <c r="G136" i="9"/>
  <c r="F136" i="9"/>
  <c r="F132" i="9" s="1"/>
  <c r="D136" i="9"/>
  <c r="C136" i="9"/>
  <c r="V133" i="9"/>
  <c r="U133" i="9"/>
  <c r="T133" i="9"/>
  <c r="S133" i="9"/>
  <c r="S132" i="9"/>
  <c r="O133" i="9"/>
  <c r="N133" i="9"/>
  <c r="M133" i="9"/>
  <c r="L133" i="9"/>
  <c r="K133" i="9"/>
  <c r="K132" i="9" s="1"/>
  <c r="J133" i="9"/>
  <c r="I133" i="9"/>
  <c r="G133" i="9"/>
  <c r="G132" i="9" s="1"/>
  <c r="F133" i="9"/>
  <c r="D133" i="9"/>
  <c r="D132" i="9" s="1"/>
  <c r="C133" i="9"/>
  <c r="C132" i="9" s="1"/>
  <c r="V126" i="9"/>
  <c r="V124" i="9"/>
  <c r="U126" i="9"/>
  <c r="U124" i="9" s="1"/>
  <c r="T126" i="9"/>
  <c r="T124" i="9"/>
  <c r="S126" i="9"/>
  <c r="S124" i="9" s="1"/>
  <c r="O126" i="9"/>
  <c r="O124" i="9"/>
  <c r="N126" i="9"/>
  <c r="N124" i="9" s="1"/>
  <c r="M126" i="9"/>
  <c r="M124" i="9"/>
  <c r="L126" i="9"/>
  <c r="L124" i="9" s="1"/>
  <c r="K126" i="9"/>
  <c r="K124" i="9"/>
  <c r="J126" i="9"/>
  <c r="J124" i="9" s="1"/>
  <c r="I126" i="9"/>
  <c r="I124" i="9"/>
  <c r="G126" i="9"/>
  <c r="G124" i="9" s="1"/>
  <c r="F126" i="9"/>
  <c r="F124" i="9"/>
  <c r="D126" i="9"/>
  <c r="D124" i="9" s="1"/>
  <c r="C126" i="9"/>
  <c r="C124" i="9" s="1"/>
  <c r="Q125" i="9"/>
  <c r="E125" i="9"/>
  <c r="H125" i="9" s="1"/>
  <c r="V115" i="9"/>
  <c r="U115" i="9"/>
  <c r="T115" i="9"/>
  <c r="S115" i="9"/>
  <c r="O115" i="9"/>
  <c r="N115" i="9"/>
  <c r="M115" i="9"/>
  <c r="M108" i="9" s="1"/>
  <c r="M103" i="9" s="1"/>
  <c r="L115" i="9"/>
  <c r="K115" i="9"/>
  <c r="J115" i="9"/>
  <c r="J108" i="9" s="1"/>
  <c r="I115" i="9"/>
  <c r="G115" i="9"/>
  <c r="F115" i="9"/>
  <c r="D115" i="9"/>
  <c r="C115" i="9"/>
  <c r="Q111" i="9"/>
  <c r="E111" i="9"/>
  <c r="H111" i="9"/>
  <c r="V109" i="9"/>
  <c r="U109" i="9"/>
  <c r="T109" i="9"/>
  <c r="S109" i="9"/>
  <c r="O109" i="9"/>
  <c r="O108" i="9" s="1"/>
  <c r="N109" i="9"/>
  <c r="M109" i="9"/>
  <c r="L109" i="9"/>
  <c r="L108" i="9" s="1"/>
  <c r="K109" i="9"/>
  <c r="K108" i="9"/>
  <c r="K103" i="9" s="1"/>
  <c r="J109" i="9"/>
  <c r="I109" i="9"/>
  <c r="G109" i="9"/>
  <c r="F109" i="9"/>
  <c r="F108" i="9" s="1"/>
  <c r="D109" i="9"/>
  <c r="C109" i="9"/>
  <c r="Q107" i="9"/>
  <c r="Q106" i="9"/>
  <c r="E106" i="9" s="1"/>
  <c r="V104" i="9"/>
  <c r="U104" i="9"/>
  <c r="T104" i="9"/>
  <c r="S104" i="9"/>
  <c r="O104" i="9"/>
  <c r="N104" i="9"/>
  <c r="M104" i="9"/>
  <c r="L104" i="9"/>
  <c r="K104" i="9"/>
  <c r="J104" i="9"/>
  <c r="I104" i="9"/>
  <c r="G104" i="9"/>
  <c r="F104" i="9"/>
  <c r="F103" i="9" s="1"/>
  <c r="D104" i="9"/>
  <c r="C104" i="9"/>
  <c r="R99" i="9"/>
  <c r="V98" i="9"/>
  <c r="V96" i="9" s="1"/>
  <c r="U98" i="9"/>
  <c r="U96" i="9"/>
  <c r="U90" i="9" s="1"/>
  <c r="T98" i="9"/>
  <c r="T96" i="9"/>
  <c r="S98" i="9"/>
  <c r="S96" i="9"/>
  <c r="O98" i="9"/>
  <c r="O96" i="9" s="1"/>
  <c r="O90" i="9" s="1"/>
  <c r="N98" i="9"/>
  <c r="N96" i="9"/>
  <c r="M98" i="9"/>
  <c r="M96" i="9"/>
  <c r="L98" i="9"/>
  <c r="L96" i="9"/>
  <c r="K98" i="9"/>
  <c r="K96" i="9" s="1"/>
  <c r="J98" i="9"/>
  <c r="J96" i="9"/>
  <c r="I98" i="9"/>
  <c r="I96" i="9"/>
  <c r="G98" i="9"/>
  <c r="G96" i="9"/>
  <c r="F98" i="9"/>
  <c r="F96" i="9" s="1"/>
  <c r="D98" i="9"/>
  <c r="D96" i="9"/>
  <c r="C98" i="9"/>
  <c r="C96" i="9"/>
  <c r="C90" i="9" s="1"/>
  <c r="Q94" i="9"/>
  <c r="E94" i="9"/>
  <c r="V92" i="9"/>
  <c r="U92" i="9"/>
  <c r="T92" i="9"/>
  <c r="S92" i="9"/>
  <c r="O92" i="9"/>
  <c r="N92" i="9"/>
  <c r="M92" i="9"/>
  <c r="L92" i="9"/>
  <c r="L90" i="9" s="1"/>
  <c r="K92" i="9"/>
  <c r="K90" i="9"/>
  <c r="J92" i="9"/>
  <c r="I92" i="9"/>
  <c r="G92" i="9"/>
  <c r="F92" i="9"/>
  <c r="D92" i="9"/>
  <c r="C92" i="9"/>
  <c r="Q86" i="9"/>
  <c r="E86" i="9" s="1"/>
  <c r="Q85" i="9"/>
  <c r="V83" i="9"/>
  <c r="V81" i="9" s="1"/>
  <c r="U83" i="9"/>
  <c r="U81" i="9"/>
  <c r="T83" i="9"/>
  <c r="T81" i="9"/>
  <c r="S83" i="9"/>
  <c r="S81" i="9"/>
  <c r="S73" i="9" s="1"/>
  <c r="O83" i="9"/>
  <c r="O81" i="9"/>
  <c r="N83" i="9"/>
  <c r="N81" i="9" s="1"/>
  <c r="M83" i="9"/>
  <c r="M81" i="9"/>
  <c r="M73" i="9"/>
  <c r="L83" i="9"/>
  <c r="L81" i="9"/>
  <c r="K83" i="9"/>
  <c r="K81" i="9" s="1"/>
  <c r="J83" i="9"/>
  <c r="J81" i="9" s="1"/>
  <c r="I83" i="9"/>
  <c r="I81" i="9"/>
  <c r="G83" i="9"/>
  <c r="G81" i="9" s="1"/>
  <c r="F83" i="9"/>
  <c r="F81" i="9" s="1"/>
  <c r="D83" i="9"/>
  <c r="D81" i="9" s="1"/>
  <c r="C83" i="9"/>
  <c r="C81" i="9"/>
  <c r="V78" i="9"/>
  <c r="U78" i="9"/>
  <c r="T78" i="9"/>
  <c r="S78" i="9"/>
  <c r="O78" i="9"/>
  <c r="O73" i="9" s="1"/>
  <c r="N78" i="9"/>
  <c r="M78" i="9"/>
  <c r="L78" i="9"/>
  <c r="K78" i="9"/>
  <c r="J78" i="9"/>
  <c r="I78" i="9"/>
  <c r="G78" i="9"/>
  <c r="F78" i="9"/>
  <c r="D78" i="9"/>
  <c r="C78" i="9"/>
  <c r="Q77" i="9"/>
  <c r="E77" i="9" s="1"/>
  <c r="H77" i="9" s="1"/>
  <c r="V75" i="9"/>
  <c r="U75" i="9"/>
  <c r="T75" i="9"/>
  <c r="T73" i="9" s="1"/>
  <c r="S75" i="9"/>
  <c r="O75" i="9"/>
  <c r="N75" i="9"/>
  <c r="M75" i="9"/>
  <c r="L75" i="9"/>
  <c r="K75" i="9"/>
  <c r="J75" i="9"/>
  <c r="I75" i="9"/>
  <c r="I73" i="9" s="1"/>
  <c r="G75" i="9"/>
  <c r="F75" i="9"/>
  <c r="D75" i="9"/>
  <c r="C75" i="9"/>
  <c r="Q72" i="9"/>
  <c r="E72" i="9" s="1"/>
  <c r="Q71" i="9"/>
  <c r="E71" i="9"/>
  <c r="V67" i="9"/>
  <c r="U67" i="9"/>
  <c r="T67" i="9"/>
  <c r="S67" i="9"/>
  <c r="O67" i="9"/>
  <c r="N67" i="9"/>
  <c r="M67" i="9"/>
  <c r="L67" i="9"/>
  <c r="K67" i="9"/>
  <c r="K63" i="9" s="1"/>
  <c r="J67" i="9"/>
  <c r="I67" i="9"/>
  <c r="G67" i="9"/>
  <c r="F67" i="9"/>
  <c r="D67" i="9"/>
  <c r="C67" i="9"/>
  <c r="Q66" i="9"/>
  <c r="E66" i="9"/>
  <c r="V64" i="9"/>
  <c r="U64" i="9"/>
  <c r="T64" i="9"/>
  <c r="S64" i="9"/>
  <c r="O64" i="9"/>
  <c r="N64" i="9"/>
  <c r="M64" i="9"/>
  <c r="L64" i="9"/>
  <c r="K64" i="9"/>
  <c r="J64" i="9"/>
  <c r="I64" i="9"/>
  <c r="F64" i="9"/>
  <c r="D64" i="9"/>
  <c r="C64" i="9"/>
  <c r="Q59" i="9"/>
  <c r="V58" i="9"/>
  <c r="U58" i="9"/>
  <c r="T58" i="9"/>
  <c r="S58" i="9"/>
  <c r="O58" i="9"/>
  <c r="N58" i="9"/>
  <c r="M58" i="9"/>
  <c r="L58" i="9"/>
  <c r="K58" i="9"/>
  <c r="J58" i="9"/>
  <c r="I58" i="9"/>
  <c r="G58" i="9"/>
  <c r="F58" i="9"/>
  <c r="D58" i="9"/>
  <c r="C58" i="9"/>
  <c r="V54" i="9"/>
  <c r="U54" i="9"/>
  <c r="T54" i="9"/>
  <c r="S54" i="9"/>
  <c r="O54" i="9"/>
  <c r="N54" i="9"/>
  <c r="M54" i="9"/>
  <c r="L54" i="9"/>
  <c r="K54" i="9"/>
  <c r="J54" i="9"/>
  <c r="I54" i="9"/>
  <c r="G54" i="9"/>
  <c r="F54" i="9"/>
  <c r="D54" i="9"/>
  <c r="C54" i="9"/>
  <c r="C50" i="9" s="1"/>
  <c r="V51" i="9"/>
  <c r="U51" i="9"/>
  <c r="T51" i="9"/>
  <c r="T50" i="9" s="1"/>
  <c r="T40" i="9" s="1"/>
  <c r="S51" i="9"/>
  <c r="S50" i="9"/>
  <c r="O51" i="9"/>
  <c r="N51" i="9"/>
  <c r="M51" i="9"/>
  <c r="M50" i="9" s="1"/>
  <c r="L51" i="9"/>
  <c r="K51" i="9"/>
  <c r="J51" i="9"/>
  <c r="I51" i="9"/>
  <c r="I50" i="9" s="1"/>
  <c r="I40" i="9" s="1"/>
  <c r="G51" i="9"/>
  <c r="G50" i="9" s="1"/>
  <c r="F51" i="9"/>
  <c r="D51" i="9"/>
  <c r="C51" i="9"/>
  <c r="Q48" i="9"/>
  <c r="E48" i="9" s="1"/>
  <c r="H48" i="9" s="1"/>
  <c r="V46" i="9"/>
  <c r="V45" i="9" s="1"/>
  <c r="U46" i="9"/>
  <c r="U45" i="9"/>
  <c r="T46" i="9"/>
  <c r="T45" i="9"/>
  <c r="S46" i="9"/>
  <c r="S45" i="9"/>
  <c r="O46" i="9"/>
  <c r="O45" i="9" s="1"/>
  <c r="N46" i="9"/>
  <c r="N45" i="9"/>
  <c r="M46" i="9"/>
  <c r="M45" i="9"/>
  <c r="L46" i="9"/>
  <c r="L45" i="9" s="1"/>
  <c r="K46" i="9"/>
  <c r="K45" i="9" s="1"/>
  <c r="K41" i="9" s="1"/>
  <c r="J46" i="9"/>
  <c r="J45" i="9"/>
  <c r="J41" i="9"/>
  <c r="I46" i="9"/>
  <c r="I45" i="9"/>
  <c r="G46" i="9"/>
  <c r="G45" i="9" s="1"/>
  <c r="F46" i="9"/>
  <c r="F45" i="9" s="1"/>
  <c r="F41" i="9" s="1"/>
  <c r="D46" i="9"/>
  <c r="D45" i="9" s="1"/>
  <c r="D41" i="9" s="1"/>
  <c r="C46" i="9"/>
  <c r="C45" i="9"/>
  <c r="V42" i="9"/>
  <c r="U42" i="9"/>
  <c r="T42" i="9"/>
  <c r="S42" i="9"/>
  <c r="O42" i="9"/>
  <c r="N42" i="9"/>
  <c r="M42" i="9"/>
  <c r="L42" i="9"/>
  <c r="L41" i="9" s="1"/>
  <c r="K42" i="9"/>
  <c r="J42" i="9"/>
  <c r="I42" i="9"/>
  <c r="I41" i="9"/>
  <c r="G42" i="9"/>
  <c r="F42" i="9"/>
  <c r="D42" i="9"/>
  <c r="C42" i="9"/>
  <c r="V36" i="9"/>
  <c r="V35" i="9" s="1"/>
  <c r="V34" i="9" s="1"/>
  <c r="U36" i="9"/>
  <c r="U35" i="9" s="1"/>
  <c r="U34" i="9" s="1"/>
  <c r="T36" i="9"/>
  <c r="T35" i="9" s="1"/>
  <c r="T34" i="9" s="1"/>
  <c r="S36" i="9"/>
  <c r="S35" i="9"/>
  <c r="S34" i="9"/>
  <c r="O36" i="9"/>
  <c r="O35" i="9" s="1"/>
  <c r="O34" i="9"/>
  <c r="N36" i="9"/>
  <c r="N35" i="9"/>
  <c r="N34" i="9" s="1"/>
  <c r="M36" i="9"/>
  <c r="M35" i="9"/>
  <c r="M34" i="9" s="1"/>
  <c r="L36" i="9"/>
  <c r="L35" i="9"/>
  <c r="L34" i="9" s="1"/>
  <c r="K36" i="9"/>
  <c r="K35" i="9" s="1"/>
  <c r="K34" i="9" s="1"/>
  <c r="J36" i="9"/>
  <c r="J35" i="9" s="1"/>
  <c r="J34" i="9" s="1"/>
  <c r="I36" i="9"/>
  <c r="I35" i="9" s="1"/>
  <c r="G36" i="9"/>
  <c r="G35" i="9" s="1"/>
  <c r="G34" i="9" s="1"/>
  <c r="F36" i="9"/>
  <c r="F35" i="9" s="1"/>
  <c r="F34" i="9" s="1"/>
  <c r="D36" i="9"/>
  <c r="D35" i="9" s="1"/>
  <c r="D34" i="9" s="1"/>
  <c r="C36" i="9"/>
  <c r="C35" i="9"/>
  <c r="C34" i="9"/>
  <c r="Q31" i="9"/>
  <c r="E31" i="9" s="1"/>
  <c r="V25" i="9"/>
  <c r="U25" i="9"/>
  <c r="T25" i="9"/>
  <c r="S25" i="9"/>
  <c r="S9" i="9" s="1"/>
  <c r="S8" i="9" s="1"/>
  <c r="O25" i="9"/>
  <c r="N25" i="9"/>
  <c r="M25" i="9"/>
  <c r="L25" i="9"/>
  <c r="K25" i="9"/>
  <c r="J25" i="9"/>
  <c r="I25" i="9"/>
  <c r="G25" i="9"/>
  <c r="G9" i="9" s="1"/>
  <c r="G8" i="9" s="1"/>
  <c r="F25" i="9"/>
  <c r="D25" i="9"/>
  <c r="C25" i="9"/>
  <c r="C9" i="9" s="1"/>
  <c r="C8" i="9" s="1"/>
  <c r="C7" i="9" s="1"/>
  <c r="Q21" i="9"/>
  <c r="E21" i="9"/>
  <c r="H21" i="9" s="1"/>
  <c r="V17" i="9"/>
  <c r="U17" i="9"/>
  <c r="T17" i="9"/>
  <c r="S17" i="9"/>
  <c r="O17" i="9"/>
  <c r="N17" i="9"/>
  <c r="M17" i="9"/>
  <c r="L17" i="9"/>
  <c r="K17" i="9"/>
  <c r="J17" i="9"/>
  <c r="C17" i="9"/>
  <c r="Q15" i="9"/>
  <c r="E15" i="9" s="1"/>
  <c r="H15" i="9" s="1"/>
  <c r="V11" i="9"/>
  <c r="U11" i="9"/>
  <c r="T11" i="9"/>
  <c r="S11" i="9"/>
  <c r="O11" i="9"/>
  <c r="N11" i="9"/>
  <c r="N9" i="9" s="1"/>
  <c r="N8" i="9" s="1"/>
  <c r="M11" i="9"/>
  <c r="L11" i="9"/>
  <c r="K11" i="9"/>
  <c r="J11" i="9"/>
  <c r="I11" i="9"/>
  <c r="G11" i="9"/>
  <c r="F11" i="9"/>
  <c r="D11" i="9"/>
  <c r="C11" i="9"/>
  <c r="R110" i="8"/>
  <c r="R216" i="8"/>
  <c r="Q216" i="8"/>
  <c r="E216" i="8" s="1"/>
  <c r="R215" i="8"/>
  <c r="Q215" i="8" s="1"/>
  <c r="E215" i="8" s="1"/>
  <c r="H215" i="8" s="1"/>
  <c r="R214" i="8"/>
  <c r="Q214" i="8"/>
  <c r="E214" i="8"/>
  <c r="R213" i="8"/>
  <c r="Q213" i="8"/>
  <c r="E213" i="8" s="1"/>
  <c r="R212" i="8"/>
  <c r="R225" i="8"/>
  <c r="Q225" i="8" s="1"/>
  <c r="E225" i="8" s="1"/>
  <c r="H225" i="8"/>
  <c r="R224" i="8"/>
  <c r="Q224" i="8"/>
  <c r="R222" i="8"/>
  <c r="Q222" i="8"/>
  <c r="E222" i="8"/>
  <c r="H222" i="8" s="1"/>
  <c r="R221" i="8"/>
  <c r="Q221" i="8"/>
  <c r="E221" i="8" s="1"/>
  <c r="H221" i="8" s="1"/>
  <c r="R220" i="8"/>
  <c r="Q220" i="8"/>
  <c r="E220" i="8"/>
  <c r="R219" i="8"/>
  <c r="Q219" i="8" s="1"/>
  <c r="E219" i="8" s="1"/>
  <c r="H219" i="8" s="1"/>
  <c r="R218" i="8"/>
  <c r="Q218" i="8" s="1"/>
  <c r="E218" i="8" s="1"/>
  <c r="R217" i="8"/>
  <c r="Q217" i="8" s="1"/>
  <c r="R174" i="8"/>
  <c r="Q174" i="8"/>
  <c r="E174" i="8" s="1"/>
  <c r="R173" i="8"/>
  <c r="Q173" i="8" s="1"/>
  <c r="E173" i="8"/>
  <c r="R172" i="8"/>
  <c r="Q172" i="8" s="1"/>
  <c r="E172" i="8" s="1"/>
  <c r="R171" i="8"/>
  <c r="Q171" i="8" s="1"/>
  <c r="E171" i="8"/>
  <c r="R169" i="8"/>
  <c r="Q169" i="8" s="1"/>
  <c r="R37" i="8"/>
  <c r="Q37" i="8"/>
  <c r="Q120" i="8"/>
  <c r="Q84" i="8"/>
  <c r="E84" i="8" s="1"/>
  <c r="H84" i="8" s="1"/>
  <c r="Q77" i="8"/>
  <c r="E77" i="8" s="1"/>
  <c r="R208" i="8"/>
  <c r="Q208" i="8"/>
  <c r="E208" i="8" s="1"/>
  <c r="H208" i="8" s="1"/>
  <c r="R206" i="8"/>
  <c r="Q206" i="8" s="1"/>
  <c r="E206" i="8" s="1"/>
  <c r="R205" i="8"/>
  <c r="Q205" i="8"/>
  <c r="R203" i="8"/>
  <c r="Q203" i="8"/>
  <c r="E203" i="8"/>
  <c r="H203" i="8" s="1"/>
  <c r="R202" i="8"/>
  <c r="Q202" i="8" s="1"/>
  <c r="E202" i="8" s="1"/>
  <c r="R201" i="8"/>
  <c r="Q201" i="8" s="1"/>
  <c r="E201" i="8" s="1"/>
  <c r="H201" i="8"/>
  <c r="R200" i="8"/>
  <c r="Q200" i="8" s="1"/>
  <c r="E200" i="8"/>
  <c r="H200" i="8" s="1"/>
  <c r="R199" i="8"/>
  <c r="R198" i="8"/>
  <c r="Q198" i="8"/>
  <c r="E198" i="8" s="1"/>
  <c r="R197" i="8"/>
  <c r="Q197" i="8" s="1"/>
  <c r="E197" i="8"/>
  <c r="H197" i="8" s="1"/>
  <c r="R196" i="8"/>
  <c r="Q196" i="8" s="1"/>
  <c r="E196" i="8" s="1"/>
  <c r="H196" i="8" s="1"/>
  <c r="R195" i="8"/>
  <c r="Q195" i="8" s="1"/>
  <c r="E195" i="8"/>
  <c r="H195" i="8" s="1"/>
  <c r="R193" i="8"/>
  <c r="R192" i="8"/>
  <c r="Q192" i="8" s="1"/>
  <c r="E192" i="8"/>
  <c r="R191" i="8"/>
  <c r="Q191" i="8" s="1"/>
  <c r="E191" i="8"/>
  <c r="R188" i="8"/>
  <c r="R187" i="8"/>
  <c r="Q187" i="8" s="1"/>
  <c r="R184" i="8"/>
  <c r="R182" i="8"/>
  <c r="Q182" i="8"/>
  <c r="E182" i="8" s="1"/>
  <c r="R181" i="8"/>
  <c r="R180" i="8"/>
  <c r="R178" i="8"/>
  <c r="Q178" i="8" s="1"/>
  <c r="E178" i="8" s="1"/>
  <c r="R177" i="8"/>
  <c r="Q177" i="8"/>
  <c r="R168" i="8"/>
  <c r="Q168" i="8"/>
  <c r="E168" i="8"/>
  <c r="R167" i="8"/>
  <c r="Q167" i="8"/>
  <c r="E167" i="8" s="1"/>
  <c r="R166" i="8"/>
  <c r="Q166" i="8" s="1"/>
  <c r="E166" i="8"/>
  <c r="R165" i="8"/>
  <c r="R164" i="8"/>
  <c r="Q164" i="8" s="1"/>
  <c r="E164" i="8" s="1"/>
  <c r="R162" i="8"/>
  <c r="Q162" i="8"/>
  <c r="R160" i="8"/>
  <c r="Q160" i="8" s="1"/>
  <c r="E160" i="8" s="1"/>
  <c r="R159" i="8"/>
  <c r="R158" i="8"/>
  <c r="Q158" i="8" s="1"/>
  <c r="E158" i="8" s="1"/>
  <c r="R156" i="8"/>
  <c r="Q156" i="8" s="1"/>
  <c r="E156" i="8" s="1"/>
  <c r="R154" i="8"/>
  <c r="Q154" i="8" s="1"/>
  <c r="E154" i="8" s="1"/>
  <c r="R153" i="8"/>
  <c r="Q153" i="8"/>
  <c r="R152" i="8"/>
  <c r="Q152" i="8"/>
  <c r="E152" i="8"/>
  <c r="H152" i="8" s="1"/>
  <c r="R150" i="8"/>
  <c r="Q150" i="8"/>
  <c r="E150" i="8" s="1"/>
  <c r="R149" i="8"/>
  <c r="R147" i="8"/>
  <c r="Q147" i="8" s="1"/>
  <c r="E147" i="8" s="1"/>
  <c r="H147" i="8"/>
  <c r="R146" i="8"/>
  <c r="R143" i="8"/>
  <c r="Q143" i="8" s="1"/>
  <c r="E143" i="8"/>
  <c r="R142" i="8"/>
  <c r="Q142" i="8" s="1"/>
  <c r="E142" i="8" s="1"/>
  <c r="R141" i="8"/>
  <c r="R140" i="8"/>
  <c r="R138" i="8"/>
  <c r="Q138" i="8" s="1"/>
  <c r="E138" i="8"/>
  <c r="H138" i="8" s="1"/>
  <c r="P138" i="8" s="1"/>
  <c r="R137" i="8"/>
  <c r="Q137" i="8" s="1"/>
  <c r="R135" i="8"/>
  <c r="R134" i="8"/>
  <c r="Q134" i="8" s="1"/>
  <c r="R130" i="8"/>
  <c r="Q130" i="8"/>
  <c r="R129" i="8"/>
  <c r="Q129" i="8" s="1"/>
  <c r="E129" i="8"/>
  <c r="R128" i="8"/>
  <c r="Q128" i="8" s="1"/>
  <c r="R127" i="8"/>
  <c r="Q127" i="8"/>
  <c r="R125" i="8"/>
  <c r="Q125" i="8" s="1"/>
  <c r="R123" i="8"/>
  <c r="Q123" i="8"/>
  <c r="E123" i="8" s="1"/>
  <c r="H123" i="8" s="1"/>
  <c r="R122" i="8"/>
  <c r="Q122" i="8" s="1"/>
  <c r="E122" i="8"/>
  <c r="H122" i="8" s="1"/>
  <c r="R121" i="8"/>
  <c r="Q121" i="8"/>
  <c r="E121" i="8"/>
  <c r="H121" i="8" s="1"/>
  <c r="R119" i="8"/>
  <c r="Q119" i="8" s="1"/>
  <c r="E119" i="8"/>
  <c r="R118" i="8"/>
  <c r="Q118" i="8" s="1"/>
  <c r="E118" i="8" s="1"/>
  <c r="H118" i="8" s="1"/>
  <c r="R117" i="8"/>
  <c r="R116" i="8"/>
  <c r="Q116" i="8"/>
  <c r="E116" i="8" s="1"/>
  <c r="R114" i="8"/>
  <c r="Q114" i="8" s="1"/>
  <c r="E114" i="8" s="1"/>
  <c r="R113" i="8"/>
  <c r="Q113" i="8" s="1"/>
  <c r="E113" i="8" s="1"/>
  <c r="R112" i="8"/>
  <c r="Q112" i="8" s="1"/>
  <c r="E112" i="8" s="1"/>
  <c r="R111" i="8"/>
  <c r="Q111" i="8"/>
  <c r="E111" i="8" s="1"/>
  <c r="R107" i="8"/>
  <c r="Q107" i="8" s="1"/>
  <c r="E107" i="8"/>
  <c r="R106" i="8"/>
  <c r="Q106" i="8"/>
  <c r="R105" i="8"/>
  <c r="Q105" i="8" s="1"/>
  <c r="R102" i="8"/>
  <c r="Q102" i="8" s="1"/>
  <c r="E102" i="8" s="1"/>
  <c r="R101" i="8"/>
  <c r="Q101" i="8" s="1"/>
  <c r="E101" i="8" s="1"/>
  <c r="R100" i="8"/>
  <c r="Q100" i="8" s="1"/>
  <c r="E100" i="8" s="1"/>
  <c r="H100" i="8" s="1"/>
  <c r="P100" i="8" s="1"/>
  <c r="R99" i="8"/>
  <c r="R97" i="8"/>
  <c r="Q97" i="8"/>
  <c r="R95" i="8"/>
  <c r="Q95" i="8" s="1"/>
  <c r="E95" i="8" s="1"/>
  <c r="H95" i="8" s="1"/>
  <c r="R94" i="8"/>
  <c r="R93" i="8"/>
  <c r="Q93" i="8"/>
  <c r="E93" i="8" s="1"/>
  <c r="H93" i="8" s="1"/>
  <c r="R91" i="8"/>
  <c r="Q91" i="8"/>
  <c r="E91" i="8" s="1"/>
  <c r="R89" i="8"/>
  <c r="Q89" i="8"/>
  <c r="E89" i="8"/>
  <c r="R88" i="8"/>
  <c r="Q88" i="8" s="1"/>
  <c r="E88" i="8" s="1"/>
  <c r="H88" i="8" s="1"/>
  <c r="P88" i="8" s="1"/>
  <c r="R87" i="8"/>
  <c r="R86" i="8"/>
  <c r="Q86" i="8" s="1"/>
  <c r="E86" i="8" s="1"/>
  <c r="R85" i="8"/>
  <c r="Q85" i="8" s="1"/>
  <c r="E85" i="8" s="1"/>
  <c r="R80" i="8"/>
  <c r="R79" i="8"/>
  <c r="Q79" i="8"/>
  <c r="R76" i="8"/>
  <c r="R75" i="8" s="1"/>
  <c r="R74" i="8"/>
  <c r="Q74" i="8"/>
  <c r="R72" i="8"/>
  <c r="Q72" i="8" s="1"/>
  <c r="E72" i="8" s="1"/>
  <c r="R71" i="8"/>
  <c r="R70" i="8"/>
  <c r="Q70" i="8" s="1"/>
  <c r="E70" i="8"/>
  <c r="R69" i="8"/>
  <c r="Q69" i="8" s="1"/>
  <c r="E69" i="8" s="1"/>
  <c r="R68" i="8"/>
  <c r="Q68" i="8" s="1"/>
  <c r="R66" i="8"/>
  <c r="Q66" i="8" s="1"/>
  <c r="R65" i="8"/>
  <c r="Q65" i="8" s="1"/>
  <c r="R61" i="8"/>
  <c r="Q61" i="8"/>
  <c r="E61" i="8" s="1"/>
  <c r="R60" i="8"/>
  <c r="Q60" i="8" s="1"/>
  <c r="E60" i="8" s="1"/>
  <c r="R59" i="8"/>
  <c r="Q59" i="8" s="1"/>
  <c r="Q58" i="8" s="1"/>
  <c r="R57" i="8"/>
  <c r="Q57" i="8" s="1"/>
  <c r="E57" i="8" s="1"/>
  <c r="H57" i="8" s="1"/>
  <c r="R56" i="8"/>
  <c r="Q56" i="8"/>
  <c r="R55" i="8"/>
  <c r="R53" i="8"/>
  <c r="Q53" i="8"/>
  <c r="E53" i="8" s="1"/>
  <c r="H53" i="8" s="1"/>
  <c r="R52" i="8"/>
  <c r="Q52" i="8"/>
  <c r="E52" i="8" s="1"/>
  <c r="R49" i="8"/>
  <c r="Q49" i="8" s="1"/>
  <c r="E49" i="8" s="1"/>
  <c r="R48" i="8"/>
  <c r="Q48" i="8" s="1"/>
  <c r="E48" i="8" s="1"/>
  <c r="H48" i="8" s="1"/>
  <c r="R47" i="8"/>
  <c r="R44" i="8"/>
  <c r="Q44" i="8" s="1"/>
  <c r="E44" i="8" s="1"/>
  <c r="H44" i="8" s="1"/>
  <c r="R43" i="8"/>
  <c r="Q43" i="8" s="1"/>
  <c r="R39" i="8"/>
  <c r="R38" i="8"/>
  <c r="Q38" i="8"/>
  <c r="E38" i="8" s="1"/>
  <c r="R33" i="8"/>
  <c r="Q33" i="8"/>
  <c r="E33" i="8" s="1"/>
  <c r="R32" i="8"/>
  <c r="Q32" i="8" s="1"/>
  <c r="E32" i="8"/>
  <c r="R31" i="8"/>
  <c r="Q31" i="8" s="1"/>
  <c r="E31" i="8" s="1"/>
  <c r="H31" i="8"/>
  <c r="R30" i="8"/>
  <c r="Q30" i="8" s="1"/>
  <c r="E30" i="8" s="1"/>
  <c r="R29" i="8"/>
  <c r="Q29" i="8" s="1"/>
  <c r="R28" i="8"/>
  <c r="Q28" i="8" s="1"/>
  <c r="E28" i="8" s="1"/>
  <c r="R27" i="8"/>
  <c r="Q27" i="8" s="1"/>
  <c r="E27" i="8" s="1"/>
  <c r="R26" i="8"/>
  <c r="R24" i="8"/>
  <c r="Q24" i="8" s="1"/>
  <c r="E24" i="8"/>
  <c r="R23" i="8"/>
  <c r="R22" i="8"/>
  <c r="Q22" i="8" s="1"/>
  <c r="R21" i="8"/>
  <c r="Q21" i="8" s="1"/>
  <c r="E21" i="8" s="1"/>
  <c r="R20" i="8"/>
  <c r="Q20" i="8" s="1"/>
  <c r="E20" i="8" s="1"/>
  <c r="H20" i="8"/>
  <c r="R19" i="8"/>
  <c r="Q19" i="8" s="1"/>
  <c r="E19" i="8"/>
  <c r="W19" i="8"/>
  <c r="R18" i="8"/>
  <c r="R16" i="8"/>
  <c r="Q16" i="8"/>
  <c r="E16" i="8" s="1"/>
  <c r="R15" i="8"/>
  <c r="Q15" i="8" s="1"/>
  <c r="E15" i="8"/>
  <c r="R14" i="8"/>
  <c r="Q14" i="8" s="1"/>
  <c r="E14" i="8" s="1"/>
  <c r="R13" i="8"/>
  <c r="Q13" i="8" s="1"/>
  <c r="E13" i="8" s="1"/>
  <c r="R12" i="8"/>
  <c r="Q12" i="8"/>
  <c r="V223" i="8"/>
  <c r="U223" i="8"/>
  <c r="T223" i="8"/>
  <c r="S223" i="8"/>
  <c r="R223" i="8" s="1"/>
  <c r="V211" i="8"/>
  <c r="V210" i="8" s="1"/>
  <c r="V209" i="8" s="1"/>
  <c r="V207" i="8"/>
  <c r="U211" i="8"/>
  <c r="U210" i="8" s="1"/>
  <c r="U209" i="8" s="1"/>
  <c r="U207" i="8" s="1"/>
  <c r="T211" i="8"/>
  <c r="T210" i="8" s="1"/>
  <c r="T209" i="8" s="1"/>
  <c r="T207" i="8" s="1"/>
  <c r="S211" i="8"/>
  <c r="S210" i="8" s="1"/>
  <c r="S209" i="8" s="1"/>
  <c r="S207" i="8"/>
  <c r="V204" i="8"/>
  <c r="U204" i="8"/>
  <c r="T204" i="8"/>
  <c r="S204" i="8"/>
  <c r="V194" i="8"/>
  <c r="U194" i="8"/>
  <c r="T194" i="8"/>
  <c r="S194" i="8"/>
  <c r="S189" i="8" s="1"/>
  <c r="V190" i="8"/>
  <c r="U190" i="8"/>
  <c r="U189" i="8" s="1"/>
  <c r="T190" i="8"/>
  <c r="T189" i="8" s="1"/>
  <c r="S190" i="8"/>
  <c r="V186" i="8"/>
  <c r="U186" i="8"/>
  <c r="T186" i="8"/>
  <c r="S186" i="8"/>
  <c r="V183" i="8"/>
  <c r="U183" i="8"/>
  <c r="T183" i="8"/>
  <c r="S183" i="8"/>
  <c r="V179" i="8"/>
  <c r="U179" i="8"/>
  <c r="T179" i="8"/>
  <c r="S179" i="8"/>
  <c r="V176" i="8"/>
  <c r="U176" i="8"/>
  <c r="U175" i="8"/>
  <c r="T176" i="8"/>
  <c r="S176" i="8"/>
  <c r="S175" i="8"/>
  <c r="V170" i="8"/>
  <c r="U170" i="8"/>
  <c r="T170" i="8"/>
  <c r="S170" i="8"/>
  <c r="V163" i="8"/>
  <c r="V161" i="8" s="1"/>
  <c r="U161" i="8"/>
  <c r="T163" i="8"/>
  <c r="T161" i="8"/>
  <c r="S163" i="8"/>
  <c r="S161" i="8"/>
  <c r="V157" i="8"/>
  <c r="U157" i="8"/>
  <c r="T157" i="8"/>
  <c r="S157" i="8"/>
  <c r="V151" i="8"/>
  <c r="U151" i="8"/>
  <c r="T151" i="8"/>
  <c r="S151" i="8"/>
  <c r="V148" i="8"/>
  <c r="U148" i="8"/>
  <c r="T148" i="8"/>
  <c r="S148" i="8"/>
  <c r="V145" i="8"/>
  <c r="V144" i="8"/>
  <c r="U145" i="8"/>
  <c r="T145" i="8"/>
  <c r="S145" i="8"/>
  <c r="V139" i="8"/>
  <c r="U139" i="8"/>
  <c r="T139" i="8"/>
  <c r="S139" i="8"/>
  <c r="V136" i="8"/>
  <c r="U136" i="8"/>
  <c r="T136" i="8"/>
  <c r="S136" i="8"/>
  <c r="V133" i="8"/>
  <c r="U133" i="8"/>
  <c r="U132" i="8" s="1"/>
  <c r="U131" i="8" s="1"/>
  <c r="T133" i="8"/>
  <c r="S133" i="8"/>
  <c r="V126" i="8"/>
  <c r="V124" i="8" s="1"/>
  <c r="T126" i="8"/>
  <c r="T124" i="8" s="1"/>
  <c r="S126" i="8"/>
  <c r="S124" i="8" s="1"/>
  <c r="V115" i="8"/>
  <c r="U115" i="8"/>
  <c r="U108" i="8"/>
  <c r="T115" i="8"/>
  <c r="S115" i="8"/>
  <c r="V109" i="8"/>
  <c r="T109" i="8"/>
  <c r="T108" i="8" s="1"/>
  <c r="T103" i="8" s="1"/>
  <c r="S109" i="8"/>
  <c r="V104" i="8"/>
  <c r="U104" i="8"/>
  <c r="T104" i="8"/>
  <c r="S104" i="8"/>
  <c r="V98" i="8"/>
  <c r="V96" i="8" s="1"/>
  <c r="U98" i="8"/>
  <c r="U96" i="8"/>
  <c r="T98" i="8"/>
  <c r="T96" i="8" s="1"/>
  <c r="T90" i="8"/>
  <c r="S98" i="8"/>
  <c r="S96" i="8"/>
  <c r="V92" i="8"/>
  <c r="U92" i="8"/>
  <c r="T92" i="8"/>
  <c r="S92" i="8"/>
  <c r="V83" i="8"/>
  <c r="V81" i="8"/>
  <c r="V73" i="8" s="1"/>
  <c r="V78" i="8"/>
  <c r="U78" i="8"/>
  <c r="T78" i="8"/>
  <c r="S78" i="8"/>
  <c r="U75" i="8"/>
  <c r="T75" i="8"/>
  <c r="S75" i="8"/>
  <c r="V67" i="8"/>
  <c r="U67" i="8"/>
  <c r="T67" i="8"/>
  <c r="S67" i="8"/>
  <c r="V64" i="8"/>
  <c r="U64" i="8"/>
  <c r="T64" i="8"/>
  <c r="S64" i="8"/>
  <c r="V58" i="8"/>
  <c r="U58" i="8"/>
  <c r="T58" i="8"/>
  <c r="S58" i="8"/>
  <c r="V54" i="8"/>
  <c r="U54" i="8"/>
  <c r="T54" i="8"/>
  <c r="S54" i="8"/>
  <c r="V51" i="8"/>
  <c r="U51" i="8"/>
  <c r="T51" i="8"/>
  <c r="S51" i="8"/>
  <c r="V46" i="8"/>
  <c r="V45" i="8" s="1"/>
  <c r="U46" i="8"/>
  <c r="U45" i="8"/>
  <c r="T46" i="8"/>
  <c r="T45" i="8"/>
  <c r="S46" i="8"/>
  <c r="S45" i="8" s="1"/>
  <c r="S41" i="8" s="1"/>
  <c r="V42" i="8"/>
  <c r="U42" i="8"/>
  <c r="T42" i="8"/>
  <c r="T41" i="8" s="1"/>
  <c r="S42" i="8"/>
  <c r="V36" i="8"/>
  <c r="V35" i="8"/>
  <c r="V34" i="8"/>
  <c r="U35" i="8"/>
  <c r="U34" i="8" s="1"/>
  <c r="T36" i="8"/>
  <c r="T35" i="8"/>
  <c r="T34" i="8" s="1"/>
  <c r="S36" i="8"/>
  <c r="S35" i="8" s="1"/>
  <c r="S34" i="8"/>
  <c r="V25" i="8"/>
  <c r="U25" i="8"/>
  <c r="T25" i="8"/>
  <c r="S25" i="8"/>
  <c r="V17" i="8"/>
  <c r="U17" i="8"/>
  <c r="T17" i="8"/>
  <c r="S17" i="8"/>
  <c r="S9" i="8" s="1"/>
  <c r="V11" i="8"/>
  <c r="U11" i="8"/>
  <c r="U9" i="8"/>
  <c r="U8" i="8"/>
  <c r="U7" i="8" s="1"/>
  <c r="T11" i="8"/>
  <c r="S11" i="8"/>
  <c r="S8" i="8"/>
  <c r="S7" i="8" s="1"/>
  <c r="O223" i="8"/>
  <c r="N223" i="8"/>
  <c r="M223" i="8"/>
  <c r="L223" i="8"/>
  <c r="K223" i="8"/>
  <c r="J223" i="8"/>
  <c r="I223" i="8"/>
  <c r="G223" i="8"/>
  <c r="F223" i="8"/>
  <c r="D223" i="8"/>
  <c r="C223" i="8"/>
  <c r="O211" i="8"/>
  <c r="O210" i="8"/>
  <c r="O209" i="8" s="1"/>
  <c r="O207" i="8" s="1"/>
  <c r="N211" i="8"/>
  <c r="N210" i="8"/>
  <c r="N209" i="8" s="1"/>
  <c r="N207" i="8" s="1"/>
  <c r="M211" i="8"/>
  <c r="M210" i="8"/>
  <c r="M209" i="8" s="1"/>
  <c r="M207" i="8" s="1"/>
  <c r="L211" i="8"/>
  <c r="L210" i="8"/>
  <c r="L209" i="8" s="1"/>
  <c r="L207" i="8" s="1"/>
  <c r="K211" i="8"/>
  <c r="K210" i="8"/>
  <c r="K209" i="8"/>
  <c r="K207" i="8" s="1"/>
  <c r="J211" i="8"/>
  <c r="J210" i="8"/>
  <c r="J209" i="8" s="1"/>
  <c r="J207" i="8" s="1"/>
  <c r="I211" i="8"/>
  <c r="I210" i="8"/>
  <c r="I209" i="8"/>
  <c r="I207" i="8" s="1"/>
  <c r="G211" i="8"/>
  <c r="G210" i="8"/>
  <c r="G209" i="8" s="1"/>
  <c r="G207" i="8" s="1"/>
  <c r="F211" i="8"/>
  <c r="F210" i="8"/>
  <c r="F209" i="8"/>
  <c r="F207" i="8" s="1"/>
  <c r="D211" i="8"/>
  <c r="D210" i="8"/>
  <c r="D209" i="8" s="1"/>
  <c r="D207" i="8" s="1"/>
  <c r="C211" i="8"/>
  <c r="C210" i="8"/>
  <c r="C209" i="8"/>
  <c r="C207" i="8" s="1"/>
  <c r="O204" i="8"/>
  <c r="N204" i="8"/>
  <c r="M204" i="8"/>
  <c r="L204" i="8"/>
  <c r="K204" i="8"/>
  <c r="J204" i="8"/>
  <c r="J185" i="8" s="1"/>
  <c r="I204" i="8"/>
  <c r="G204" i="8"/>
  <c r="F204" i="8"/>
  <c r="D204" i="8"/>
  <c r="C204" i="8"/>
  <c r="O194" i="8"/>
  <c r="N194" i="8"/>
  <c r="N189" i="8"/>
  <c r="N185" i="8" s="1"/>
  <c r="M194" i="8"/>
  <c r="L194" i="8"/>
  <c r="K194" i="8"/>
  <c r="J194" i="8"/>
  <c r="I194" i="8"/>
  <c r="G194" i="8"/>
  <c r="F194" i="8"/>
  <c r="D194" i="8"/>
  <c r="C194" i="8"/>
  <c r="O190" i="8"/>
  <c r="N190" i="8"/>
  <c r="M190" i="8"/>
  <c r="L190" i="8"/>
  <c r="K190" i="8"/>
  <c r="K189" i="8" s="1"/>
  <c r="J190" i="8"/>
  <c r="I190" i="8"/>
  <c r="I189" i="8" s="1"/>
  <c r="G190" i="8"/>
  <c r="F190" i="8"/>
  <c r="D190" i="8"/>
  <c r="D189" i="8" s="1"/>
  <c r="C190" i="8"/>
  <c r="O186" i="8"/>
  <c r="N186" i="8"/>
  <c r="M186" i="8"/>
  <c r="L186" i="8"/>
  <c r="K186" i="8"/>
  <c r="K185" i="8" s="1"/>
  <c r="J186" i="8"/>
  <c r="I186" i="8"/>
  <c r="I185" i="8" s="1"/>
  <c r="G186" i="8"/>
  <c r="F186" i="8"/>
  <c r="D186" i="8"/>
  <c r="C186" i="8"/>
  <c r="O183" i="8"/>
  <c r="N183" i="8"/>
  <c r="M183" i="8"/>
  <c r="L183" i="8"/>
  <c r="K183" i="8"/>
  <c r="J183" i="8"/>
  <c r="I183" i="8"/>
  <c r="G183" i="8"/>
  <c r="F183" i="8"/>
  <c r="D183" i="8"/>
  <c r="C183" i="8"/>
  <c r="O179" i="8"/>
  <c r="O175" i="8" s="1"/>
  <c r="N179" i="8"/>
  <c r="M179" i="8"/>
  <c r="L179" i="8"/>
  <c r="K179" i="8"/>
  <c r="J179" i="8"/>
  <c r="J175" i="8" s="1"/>
  <c r="I179" i="8"/>
  <c r="G179" i="8"/>
  <c r="F179" i="8"/>
  <c r="D179" i="8"/>
  <c r="C179" i="8"/>
  <c r="O176" i="8"/>
  <c r="N176" i="8"/>
  <c r="N175" i="8" s="1"/>
  <c r="M176" i="8"/>
  <c r="M175" i="8" s="1"/>
  <c r="L176" i="8"/>
  <c r="L175" i="8" s="1"/>
  <c r="K176" i="8"/>
  <c r="K175" i="8" s="1"/>
  <c r="J176" i="8"/>
  <c r="I176" i="8"/>
  <c r="I175" i="8" s="1"/>
  <c r="G176" i="8"/>
  <c r="G175" i="8"/>
  <c r="F176" i="8"/>
  <c r="D176" i="8"/>
  <c r="D175" i="8"/>
  <c r="C176" i="8"/>
  <c r="O170" i="8"/>
  <c r="N170" i="8"/>
  <c r="M170" i="8"/>
  <c r="L170" i="8"/>
  <c r="K170" i="8"/>
  <c r="J170" i="8"/>
  <c r="I170" i="8"/>
  <c r="G170" i="8"/>
  <c r="F170" i="8"/>
  <c r="D170" i="8"/>
  <c r="C170" i="8"/>
  <c r="O163" i="8"/>
  <c r="O161" i="8" s="1"/>
  <c r="N163" i="8"/>
  <c r="N161" i="8" s="1"/>
  <c r="N155" i="8" s="1"/>
  <c r="M163" i="8"/>
  <c r="M161" i="8" s="1"/>
  <c r="L163" i="8"/>
  <c r="L161" i="8" s="1"/>
  <c r="K163" i="8"/>
  <c r="K161" i="8"/>
  <c r="K155" i="8" s="1"/>
  <c r="J163" i="8"/>
  <c r="J161" i="8" s="1"/>
  <c r="I163" i="8"/>
  <c r="I161" i="8" s="1"/>
  <c r="I155" i="8" s="1"/>
  <c r="G163" i="8"/>
  <c r="G161" i="8" s="1"/>
  <c r="F163" i="8"/>
  <c r="F161" i="8" s="1"/>
  <c r="D163" i="8"/>
  <c r="D161" i="8" s="1"/>
  <c r="C163" i="8"/>
  <c r="C161" i="8" s="1"/>
  <c r="O157" i="8"/>
  <c r="O155" i="8" s="1"/>
  <c r="N157" i="8"/>
  <c r="M157" i="8"/>
  <c r="L157" i="8"/>
  <c r="L155" i="8" s="1"/>
  <c r="K157" i="8"/>
  <c r="J157" i="8"/>
  <c r="J155" i="8" s="1"/>
  <c r="I157" i="8"/>
  <c r="G157" i="8"/>
  <c r="G155" i="8" s="1"/>
  <c r="F157" i="8"/>
  <c r="D157" i="8"/>
  <c r="C157" i="8"/>
  <c r="O151" i="8"/>
  <c r="N151" i="8"/>
  <c r="M151" i="8"/>
  <c r="L151" i="8"/>
  <c r="K151" i="8"/>
  <c r="J151" i="8"/>
  <c r="I151" i="8"/>
  <c r="G151" i="8"/>
  <c r="F151" i="8"/>
  <c r="D151" i="8"/>
  <c r="C151" i="8"/>
  <c r="O148" i="8"/>
  <c r="N148" i="8"/>
  <c r="M148" i="8"/>
  <c r="L148" i="8"/>
  <c r="L144" i="8" s="1"/>
  <c r="K148" i="8"/>
  <c r="J148" i="8"/>
  <c r="I148" i="8"/>
  <c r="G148" i="8"/>
  <c r="F148" i="8"/>
  <c r="D148" i="8"/>
  <c r="C148" i="8"/>
  <c r="C144" i="8" s="1"/>
  <c r="O145" i="8"/>
  <c r="N145" i="8"/>
  <c r="M145" i="8"/>
  <c r="L145" i="8"/>
  <c r="K145" i="8"/>
  <c r="J145" i="8"/>
  <c r="J144" i="8" s="1"/>
  <c r="J131" i="8"/>
  <c r="I145" i="8"/>
  <c r="I144" i="8"/>
  <c r="G145" i="8"/>
  <c r="G144" i="8" s="1"/>
  <c r="F145" i="8"/>
  <c r="F144" i="8" s="1"/>
  <c r="D145" i="8"/>
  <c r="C145" i="8"/>
  <c r="O139" i="8"/>
  <c r="N139" i="8"/>
  <c r="M139" i="8"/>
  <c r="L139" i="8"/>
  <c r="K139" i="8"/>
  <c r="K132" i="8" s="1"/>
  <c r="J139" i="8"/>
  <c r="I139" i="8"/>
  <c r="G139" i="8"/>
  <c r="G132" i="8" s="1"/>
  <c r="G131" i="8" s="1"/>
  <c r="F139" i="8"/>
  <c r="D139" i="8"/>
  <c r="D132" i="8" s="1"/>
  <c r="D131" i="8" s="1"/>
  <c r="C139" i="8"/>
  <c r="O136" i="8"/>
  <c r="N136" i="8"/>
  <c r="M136" i="8"/>
  <c r="L136" i="8"/>
  <c r="K136" i="8"/>
  <c r="J136" i="8"/>
  <c r="J132" i="8" s="1"/>
  <c r="I136" i="8"/>
  <c r="G136" i="8"/>
  <c r="F136" i="8"/>
  <c r="D136" i="8"/>
  <c r="C136" i="8"/>
  <c r="O133" i="8"/>
  <c r="N133" i="8"/>
  <c r="N132" i="8" s="1"/>
  <c r="M133" i="8"/>
  <c r="M132" i="8" s="1"/>
  <c r="L133" i="8"/>
  <c r="K133" i="8"/>
  <c r="J133" i="8"/>
  <c r="I133" i="8"/>
  <c r="G133" i="8"/>
  <c r="F133" i="8"/>
  <c r="D133" i="8"/>
  <c r="C133" i="8"/>
  <c r="O126" i="8"/>
  <c r="O124" i="8"/>
  <c r="N126" i="8"/>
  <c r="N124" i="8" s="1"/>
  <c r="M126" i="8"/>
  <c r="M124" i="8" s="1"/>
  <c r="L126" i="8"/>
  <c r="L124" i="8"/>
  <c r="K126" i="8"/>
  <c r="K124" i="8"/>
  <c r="J126" i="8"/>
  <c r="J124" i="8" s="1"/>
  <c r="I126" i="8"/>
  <c r="I124" i="8" s="1"/>
  <c r="G126" i="8"/>
  <c r="G124" i="8"/>
  <c r="F126" i="8"/>
  <c r="F124" i="8"/>
  <c r="D126" i="8"/>
  <c r="D124" i="8" s="1"/>
  <c r="C126" i="8"/>
  <c r="O115" i="8"/>
  <c r="N115" i="8"/>
  <c r="M115" i="8"/>
  <c r="L115" i="8"/>
  <c r="K115" i="8"/>
  <c r="J115" i="8"/>
  <c r="I115" i="8"/>
  <c r="G115" i="8"/>
  <c r="F115" i="8"/>
  <c r="D115" i="8"/>
  <c r="C115" i="8"/>
  <c r="O109" i="8"/>
  <c r="O108" i="8"/>
  <c r="N109" i="8"/>
  <c r="M109" i="8"/>
  <c r="L109" i="8"/>
  <c r="K109" i="8"/>
  <c r="J109" i="8"/>
  <c r="I109" i="8"/>
  <c r="G109" i="8"/>
  <c r="G108" i="8" s="1"/>
  <c r="F109" i="8"/>
  <c r="D109" i="8"/>
  <c r="C109" i="8"/>
  <c r="O104" i="8"/>
  <c r="O103" i="8" s="1"/>
  <c r="N104" i="8"/>
  <c r="M104" i="8"/>
  <c r="L104" i="8"/>
  <c r="L103" i="8" s="1"/>
  <c r="K104" i="8"/>
  <c r="J104" i="8"/>
  <c r="I104" i="8"/>
  <c r="G104" i="8"/>
  <c r="F104" i="8"/>
  <c r="D104" i="8"/>
  <c r="C104" i="8"/>
  <c r="O98" i="8"/>
  <c r="O96" i="8" s="1"/>
  <c r="O90" i="8" s="1"/>
  <c r="N98" i="8"/>
  <c r="N96" i="8" s="1"/>
  <c r="M98" i="8"/>
  <c r="M96" i="8" s="1"/>
  <c r="L98" i="8"/>
  <c r="L96" i="8" s="1"/>
  <c r="K98" i="8"/>
  <c r="K96" i="8" s="1"/>
  <c r="K90" i="8" s="1"/>
  <c r="J98" i="8"/>
  <c r="J96" i="8"/>
  <c r="I98" i="8"/>
  <c r="I96" i="8"/>
  <c r="G98" i="8"/>
  <c r="G96" i="8" s="1"/>
  <c r="F98" i="8"/>
  <c r="F96" i="8" s="1"/>
  <c r="F90" i="8" s="1"/>
  <c r="D98" i="8"/>
  <c r="D96" i="8"/>
  <c r="D90" i="8" s="1"/>
  <c r="C98" i="8"/>
  <c r="O92" i="8"/>
  <c r="N92" i="8"/>
  <c r="M92" i="8"/>
  <c r="L92" i="8"/>
  <c r="L90" i="8" s="1"/>
  <c r="K92" i="8"/>
  <c r="J92" i="8"/>
  <c r="I92" i="8"/>
  <c r="I90" i="8"/>
  <c r="G92" i="8"/>
  <c r="F92" i="8"/>
  <c r="D92" i="8"/>
  <c r="C92" i="8"/>
  <c r="O83" i="8"/>
  <c r="O81" i="8"/>
  <c r="N83" i="8"/>
  <c r="N81" i="8"/>
  <c r="M83" i="8"/>
  <c r="M81" i="8" s="1"/>
  <c r="M73" i="8" s="1"/>
  <c r="L83" i="8"/>
  <c r="L81" i="8" s="1"/>
  <c r="K83" i="8"/>
  <c r="K81" i="8" s="1"/>
  <c r="J83" i="8"/>
  <c r="J81" i="8" s="1"/>
  <c r="J73" i="8" s="1"/>
  <c r="I83" i="8"/>
  <c r="I81" i="8" s="1"/>
  <c r="I73" i="8" s="1"/>
  <c r="G83" i="8"/>
  <c r="G81" i="8"/>
  <c r="F83" i="8"/>
  <c r="F81" i="8"/>
  <c r="D83" i="8"/>
  <c r="D81" i="8"/>
  <c r="C83" i="8"/>
  <c r="C81" i="8" s="1"/>
  <c r="O78" i="8"/>
  <c r="O73" i="8" s="1"/>
  <c r="N78" i="8"/>
  <c r="M78" i="8"/>
  <c r="L78" i="8"/>
  <c r="L73" i="8" s="1"/>
  <c r="L63" i="8" s="1"/>
  <c r="K78" i="8"/>
  <c r="J78" i="8"/>
  <c r="I78" i="8"/>
  <c r="G78" i="8"/>
  <c r="F78" i="8"/>
  <c r="D78" i="8"/>
  <c r="C78" i="8"/>
  <c r="O75" i="8"/>
  <c r="N75" i="8"/>
  <c r="M75" i="8"/>
  <c r="L75" i="8"/>
  <c r="K75" i="8"/>
  <c r="K73" i="8" s="1"/>
  <c r="J75" i="8"/>
  <c r="I75" i="8"/>
  <c r="G75" i="8"/>
  <c r="F75" i="8"/>
  <c r="F73" i="8" s="1"/>
  <c r="D75" i="8"/>
  <c r="C75" i="8"/>
  <c r="O67" i="8"/>
  <c r="N67" i="8"/>
  <c r="M67" i="8"/>
  <c r="L67" i="8"/>
  <c r="K67" i="8"/>
  <c r="K63" i="8" s="1"/>
  <c r="J67" i="8"/>
  <c r="I67" i="8"/>
  <c r="G67" i="8"/>
  <c r="F67" i="8"/>
  <c r="D67" i="8"/>
  <c r="C67" i="8"/>
  <c r="O64" i="8"/>
  <c r="N64" i="8"/>
  <c r="N63" i="8" s="1"/>
  <c r="M64" i="8"/>
  <c r="L64" i="8"/>
  <c r="K64" i="8"/>
  <c r="J64" i="8"/>
  <c r="I64" i="8"/>
  <c r="G64" i="8"/>
  <c r="F64" i="8"/>
  <c r="D64" i="8"/>
  <c r="D63" i="8" s="1"/>
  <c r="D62" i="8" s="1"/>
  <c r="C64" i="8"/>
  <c r="O58" i="8"/>
  <c r="N58" i="8"/>
  <c r="M58" i="8"/>
  <c r="L58" i="8"/>
  <c r="K58" i="8"/>
  <c r="J58" i="8"/>
  <c r="I58" i="8"/>
  <c r="I40" i="8" s="1"/>
  <c r="G58" i="8"/>
  <c r="F58" i="8"/>
  <c r="D58" i="8"/>
  <c r="C58" i="8"/>
  <c r="O54" i="8"/>
  <c r="O50" i="8" s="1"/>
  <c r="N54" i="8"/>
  <c r="M54" i="8"/>
  <c r="L54" i="8"/>
  <c r="K54" i="8"/>
  <c r="J54" i="8"/>
  <c r="I54" i="8"/>
  <c r="G54" i="8"/>
  <c r="G50" i="8" s="1"/>
  <c r="F54" i="8"/>
  <c r="D54" i="8"/>
  <c r="C54" i="8"/>
  <c r="O51" i="8"/>
  <c r="N51" i="8"/>
  <c r="M51" i="8"/>
  <c r="L51" i="8"/>
  <c r="K51" i="8"/>
  <c r="K50" i="8"/>
  <c r="J51" i="8"/>
  <c r="J50" i="8" s="1"/>
  <c r="I51" i="8"/>
  <c r="I50" i="8" s="1"/>
  <c r="G51" i="8"/>
  <c r="F51" i="8"/>
  <c r="F50" i="8" s="1"/>
  <c r="D51" i="8"/>
  <c r="C51" i="8"/>
  <c r="C50" i="8" s="1"/>
  <c r="O46" i="8"/>
  <c r="O45" i="8"/>
  <c r="N46" i="8"/>
  <c r="N45" i="8"/>
  <c r="N41" i="8"/>
  <c r="N40" i="8" s="1"/>
  <c r="M46" i="8"/>
  <c r="M45" i="8"/>
  <c r="L46" i="8"/>
  <c r="L45" i="8" s="1"/>
  <c r="K46" i="8"/>
  <c r="K45" i="8" s="1"/>
  <c r="J46" i="8"/>
  <c r="J45" i="8"/>
  <c r="J41" i="8" s="1"/>
  <c r="I46" i="8"/>
  <c r="I45" i="8"/>
  <c r="I41" i="8"/>
  <c r="G46" i="8"/>
  <c r="G45" i="8"/>
  <c r="F46" i="8"/>
  <c r="F45" i="8"/>
  <c r="D46" i="8"/>
  <c r="D45" i="8" s="1"/>
  <c r="D41" i="8" s="1"/>
  <c r="C46" i="8"/>
  <c r="C45" i="8"/>
  <c r="O42" i="8"/>
  <c r="N42" i="8"/>
  <c r="M42" i="8"/>
  <c r="M41" i="8" s="1"/>
  <c r="M40" i="8" s="1"/>
  <c r="L42" i="8"/>
  <c r="K42" i="8"/>
  <c r="J42" i="8"/>
  <c r="I42" i="8"/>
  <c r="G42" i="8"/>
  <c r="G41" i="8" s="1"/>
  <c r="G40" i="8" s="1"/>
  <c r="F42" i="8"/>
  <c r="F41" i="8" s="1"/>
  <c r="F40" i="8" s="1"/>
  <c r="D42" i="8"/>
  <c r="C42" i="8"/>
  <c r="O36" i="8"/>
  <c r="O35" i="8"/>
  <c r="O34" i="8" s="1"/>
  <c r="N36" i="8"/>
  <c r="N35" i="8"/>
  <c r="N34" i="8" s="1"/>
  <c r="M36" i="8"/>
  <c r="M35" i="8"/>
  <c r="M34" i="8" s="1"/>
  <c r="L36" i="8"/>
  <c r="L35" i="8" s="1"/>
  <c r="K36" i="8"/>
  <c r="K35" i="8" s="1"/>
  <c r="K34" i="8" s="1"/>
  <c r="J36" i="8"/>
  <c r="J35" i="8"/>
  <c r="J34" i="8"/>
  <c r="I36" i="8"/>
  <c r="I35" i="8"/>
  <c r="I34" i="8" s="1"/>
  <c r="G36" i="8"/>
  <c r="G35" i="8"/>
  <c r="G34" i="8" s="1"/>
  <c r="F36" i="8"/>
  <c r="F35" i="8"/>
  <c r="F34" i="8" s="1"/>
  <c r="D36" i="8"/>
  <c r="D35" i="8" s="1"/>
  <c r="D34" i="8" s="1"/>
  <c r="C36" i="8"/>
  <c r="C35" i="8" s="1"/>
  <c r="L34" i="8"/>
  <c r="O25" i="8"/>
  <c r="N25" i="8"/>
  <c r="M25" i="8"/>
  <c r="L25" i="8"/>
  <c r="K25" i="8"/>
  <c r="J25" i="8"/>
  <c r="I25" i="8"/>
  <c r="G25" i="8"/>
  <c r="G9" i="8" s="1"/>
  <c r="G8" i="8" s="1"/>
  <c r="G7" i="8" s="1"/>
  <c r="F25" i="8"/>
  <c r="D25" i="8"/>
  <c r="C25" i="8"/>
  <c r="O17" i="8"/>
  <c r="N17" i="8"/>
  <c r="M17" i="8"/>
  <c r="L17" i="8"/>
  <c r="K17" i="8"/>
  <c r="K9" i="8" s="1"/>
  <c r="K8" i="8" s="1"/>
  <c r="K7" i="8" s="1"/>
  <c r="J17" i="8"/>
  <c r="I17" i="8"/>
  <c r="G17" i="8"/>
  <c r="F17" i="8"/>
  <c r="D17" i="8"/>
  <c r="D9" i="8" s="1"/>
  <c r="C17" i="8"/>
  <c r="O11" i="8"/>
  <c r="N11" i="8"/>
  <c r="N9" i="8" s="1"/>
  <c r="M11" i="8"/>
  <c r="L11" i="8"/>
  <c r="K11" i="8"/>
  <c r="J11" i="8"/>
  <c r="J9" i="8"/>
  <c r="J8" i="8" s="1"/>
  <c r="J7" i="8" s="1"/>
  <c r="I11" i="8"/>
  <c r="I9" i="8" s="1"/>
  <c r="G11" i="8"/>
  <c r="F11" i="8"/>
  <c r="F9" i="8" s="1"/>
  <c r="F8" i="8" s="1"/>
  <c r="F7" i="8"/>
  <c r="D11" i="8"/>
  <c r="C11" i="8"/>
  <c r="C9" i="8" s="1"/>
  <c r="C8" i="8" s="1"/>
  <c r="C7" i="8" s="1"/>
  <c r="R136" i="8"/>
  <c r="R151" i="8"/>
  <c r="R176" i="8"/>
  <c r="S108" i="8"/>
  <c r="Q22" i="9"/>
  <c r="E22" i="9"/>
  <c r="H22" i="9" s="1"/>
  <c r="R145" i="9"/>
  <c r="F50" i="9"/>
  <c r="F189" i="9"/>
  <c r="O189" i="9"/>
  <c r="O50" i="9"/>
  <c r="R51" i="9"/>
  <c r="V108" i="9"/>
  <c r="Q169" i="9"/>
  <c r="E169" i="9" s="1"/>
  <c r="C175" i="9"/>
  <c r="Q187" i="9"/>
  <c r="E187" i="9" s="1"/>
  <c r="H187" i="9" s="1"/>
  <c r="Q150" i="9"/>
  <c r="K189" i="9"/>
  <c r="K185" i="9" s="1"/>
  <c r="Q138" i="9"/>
  <c r="R64" i="9"/>
  <c r="T132" i="8"/>
  <c r="Q76" i="8"/>
  <c r="R11" i="8"/>
  <c r="S144" i="8"/>
  <c r="V50" i="8"/>
  <c r="T144" i="8"/>
  <c r="V175" i="8"/>
  <c r="Q141" i="8"/>
  <c r="E97" i="8"/>
  <c r="E74" i="8"/>
  <c r="H218" i="8"/>
  <c r="R204" i="8"/>
  <c r="R42" i="8"/>
  <c r="V189" i="8"/>
  <c r="V185" i="8" s="1"/>
  <c r="V41" i="8"/>
  <c r="C34" i="8"/>
  <c r="D108" i="8"/>
  <c r="C124" i="8"/>
  <c r="C96" i="8"/>
  <c r="H191" i="8"/>
  <c r="H158" i="8"/>
  <c r="E76" i="8"/>
  <c r="E75" i="8"/>
  <c r="G145" i="10"/>
  <c r="J162" i="10"/>
  <c r="J156" i="10"/>
  <c r="R183" i="9"/>
  <c r="X175" i="9"/>
  <c r="G108" i="9"/>
  <c r="G103" i="9" s="1"/>
  <c r="G63" i="9" s="1"/>
  <c r="AB108" i="9"/>
  <c r="AB103" i="9"/>
  <c r="AA144" i="9"/>
  <c r="Q54" i="9"/>
  <c r="R25" i="9"/>
  <c r="Z108" i="9"/>
  <c r="Z103" i="9"/>
  <c r="Z63" i="9" s="1"/>
  <c r="Z189" i="9"/>
  <c r="Z185" i="9"/>
  <c r="AD175" i="9"/>
  <c r="K73" i="9"/>
  <c r="C189" i="9"/>
  <c r="AA189" i="9"/>
  <c r="AA185" i="9" s="1"/>
  <c r="D108" i="9"/>
  <c r="D103" i="9" s="1"/>
  <c r="N108" i="9"/>
  <c r="N103" i="9" s="1"/>
  <c r="S189" i="9"/>
  <c r="D189" i="9"/>
  <c r="D185" i="9" s="1"/>
  <c r="R92" i="9"/>
  <c r="I189" i="9"/>
  <c r="I185" i="9" s="1"/>
  <c r="T189" i="9"/>
  <c r="AC189" i="9"/>
  <c r="AC185" i="9" s="1"/>
  <c r="Q206" i="9"/>
  <c r="Q172" i="9"/>
  <c r="E85" i="9"/>
  <c r="P85" i="9" s="1"/>
  <c r="H85" i="9"/>
  <c r="E53" i="9"/>
  <c r="H53" i="9"/>
  <c r="P53" i="9" s="1"/>
  <c r="Q51" i="9"/>
  <c r="X155" i="9"/>
  <c r="Z9" i="9"/>
  <c r="Z8" i="9"/>
  <c r="Z7" i="9" s="1"/>
  <c r="AA132" i="9"/>
  <c r="Z175" i="9"/>
  <c r="AC50" i="9"/>
  <c r="AC40" i="9"/>
  <c r="AC73" i="9"/>
  <c r="AC63" i="9" s="1"/>
  <c r="AC62" i="9" s="1"/>
  <c r="AC226" i="9" s="1"/>
  <c r="AA108" i="9"/>
  <c r="AA103" i="9"/>
  <c r="R45" i="9"/>
  <c r="U108" i="9"/>
  <c r="U103" i="9"/>
  <c r="R148" i="9"/>
  <c r="AA175" i="9"/>
  <c r="C108" i="9"/>
  <c r="AA155" i="9"/>
  <c r="E146" i="9"/>
  <c r="H146" i="9"/>
  <c r="E158" i="9"/>
  <c r="H101" i="9"/>
  <c r="P101" i="9" s="1"/>
  <c r="Q20" i="9"/>
  <c r="E20" i="9" s="1"/>
  <c r="H20" i="9" s="1"/>
  <c r="E177" i="9"/>
  <c r="C210" i="9"/>
  <c r="E219" i="9"/>
  <c r="H84" i="9"/>
  <c r="E196" i="9"/>
  <c r="H196" i="9" s="1"/>
  <c r="E107" i="9"/>
  <c r="H107" i="9"/>
  <c r="P107" i="9" s="1"/>
  <c r="H122" i="9"/>
  <c r="Q183" i="9"/>
  <c r="E184" i="9"/>
  <c r="E183" i="9"/>
  <c r="H218" i="9"/>
  <c r="Q99" i="9"/>
  <c r="E99" i="9"/>
  <c r="H123" i="9"/>
  <c r="P123" i="9"/>
  <c r="H203" i="9"/>
  <c r="P203" i="9"/>
  <c r="H89" i="9"/>
  <c r="P89" i="9" s="1"/>
  <c r="H38" i="9"/>
  <c r="P38" i="9"/>
  <c r="H52" i="9"/>
  <c r="H39" i="9"/>
  <c r="P39" i="9" s="1"/>
  <c r="P222" i="9"/>
  <c r="E93" i="9"/>
  <c r="H26" i="9"/>
  <c r="P26" i="9"/>
  <c r="Q47" i="9"/>
  <c r="H16" i="9"/>
  <c r="P16" i="9"/>
  <c r="H87" i="9"/>
  <c r="P87" i="9" s="1"/>
  <c r="H102" i="9"/>
  <c r="P102" i="9"/>
  <c r="H141" i="9"/>
  <c r="P141" i="9"/>
  <c r="H215" i="9"/>
  <c r="P215" i="9"/>
  <c r="H95" i="9"/>
  <c r="P95" i="9" s="1"/>
  <c r="L132" i="9"/>
  <c r="H197" i="9"/>
  <c r="P197" i="9"/>
  <c r="H113" i="9"/>
  <c r="P113" i="9"/>
  <c r="H173" i="9"/>
  <c r="P173" i="9" s="1"/>
  <c r="T175" i="9"/>
  <c r="H216" i="9"/>
  <c r="P216" i="9" s="1"/>
  <c r="E59" i="9"/>
  <c r="L144" i="9"/>
  <c r="E206" i="9"/>
  <c r="H206" i="9"/>
  <c r="P206" i="9" s="1"/>
  <c r="H130" i="9"/>
  <c r="P130" i="9"/>
  <c r="H164" i="9"/>
  <c r="H184" i="9"/>
  <c r="P184" i="9" s="1"/>
  <c r="C209" i="9"/>
  <c r="C207" i="9"/>
  <c r="Q18" i="8"/>
  <c r="P123" i="8"/>
  <c r="H164" i="8"/>
  <c r="Q199" i="8"/>
  <c r="R194" i="8"/>
  <c r="Q87" i="8"/>
  <c r="E87" i="8" s="1"/>
  <c r="E83" i="8" s="1"/>
  <c r="H32" i="8"/>
  <c r="H220" i="8"/>
  <c r="P118" i="8"/>
  <c r="P84" i="8"/>
  <c r="E106" i="8"/>
  <c r="R104" i="8"/>
  <c r="Q117" i="8"/>
  <c r="E117" i="8"/>
  <c r="R115" i="8"/>
  <c r="E134" i="8"/>
  <c r="H182" i="8"/>
  <c r="P182" i="8"/>
  <c r="H202" i="8"/>
  <c r="H142" i="8"/>
  <c r="P142" i="8"/>
  <c r="H206" i="8"/>
  <c r="P206" i="8"/>
  <c r="H14" i="8"/>
  <c r="P14" i="8"/>
  <c r="P44" i="8"/>
  <c r="E13" i="9"/>
  <c r="H13" i="9"/>
  <c r="H114" i="9"/>
  <c r="P114" i="9"/>
  <c r="Q134" i="9"/>
  <c r="E139" i="9"/>
  <c r="H162" i="9"/>
  <c r="P162" i="9" s="1"/>
  <c r="P118" i="9"/>
  <c r="Q171" i="9"/>
  <c r="E171" i="9" s="1"/>
  <c r="H171" i="9" s="1"/>
  <c r="P48" i="9"/>
  <c r="AD155" i="9"/>
  <c r="H87" i="8"/>
  <c r="R83" i="8"/>
  <c r="R64" i="8"/>
  <c r="E217" i="8"/>
  <c r="W217" i="8"/>
  <c r="E169" i="8"/>
  <c r="W169" i="8" s="1"/>
  <c r="E130" i="8"/>
  <c r="H130" i="8" s="1"/>
  <c r="R126" i="8"/>
  <c r="R124" i="8" s="1"/>
  <c r="E65" i="8"/>
  <c r="J110" i="10"/>
  <c r="P131" i="10"/>
  <c r="H69" i="8"/>
  <c r="T81" i="8"/>
  <c r="T73" i="8"/>
  <c r="U81" i="8"/>
  <c r="U73" i="8" s="1"/>
  <c r="Q82" i="8"/>
  <c r="H65" i="10"/>
  <c r="E51" i="10"/>
  <c r="F133" i="10"/>
  <c r="O145" i="10"/>
  <c r="H164" i="10"/>
  <c r="H162" i="10" s="1"/>
  <c r="H156" i="10"/>
  <c r="C176" i="10"/>
  <c r="O190" i="10"/>
  <c r="O186" i="10" s="1"/>
  <c r="C109" i="10"/>
  <c r="C104" i="10"/>
  <c r="C190" i="10"/>
  <c r="H51" i="10"/>
  <c r="F97" i="10"/>
  <c r="F91" i="10"/>
  <c r="I10" i="10"/>
  <c r="I9" i="10" s="1"/>
  <c r="I8" i="10" s="1"/>
  <c r="I51" i="10"/>
  <c r="L176" i="10"/>
  <c r="L133" i="10"/>
  <c r="N176" i="10"/>
  <c r="I190" i="10"/>
  <c r="I186" i="10"/>
  <c r="H76" i="8"/>
  <c r="E141" i="8"/>
  <c r="P219" i="8"/>
  <c r="H177" i="9"/>
  <c r="P177" i="9"/>
  <c r="P48" i="8"/>
  <c r="E29" i="8"/>
  <c r="T9" i="8"/>
  <c r="T8" i="8" s="1"/>
  <c r="T7" i="8" s="1"/>
  <c r="V41" i="9"/>
  <c r="C90" i="8"/>
  <c r="D103" i="8"/>
  <c r="K108" i="8"/>
  <c r="K103" i="8" s="1"/>
  <c r="U155" i="8"/>
  <c r="V132" i="8"/>
  <c r="V131" i="8" s="1"/>
  <c r="R170" i="8"/>
  <c r="L189" i="8"/>
  <c r="N189" i="9"/>
  <c r="N185" i="9"/>
  <c r="W175" i="9"/>
  <c r="Q145" i="9"/>
  <c r="M155" i="9"/>
  <c r="M9" i="8"/>
  <c r="M8" i="8"/>
  <c r="M7" i="8" s="1"/>
  <c r="C175" i="8"/>
  <c r="S50" i="8"/>
  <c r="Q55" i="8"/>
  <c r="R54" i="8"/>
  <c r="R50" i="8"/>
  <c r="P147" i="8"/>
  <c r="O144" i="8"/>
  <c r="Q223" i="8"/>
  <c r="F145" i="10"/>
  <c r="D133" i="10"/>
  <c r="AA50" i="9"/>
  <c r="G51" i="10"/>
  <c r="M190" i="10"/>
  <c r="W41" i="9"/>
  <c r="W90" i="9"/>
  <c r="O10" i="10"/>
  <c r="O9" i="10" s="1"/>
  <c r="O8" i="10"/>
  <c r="H82" i="10"/>
  <c r="M109" i="10"/>
  <c r="M104" i="10" s="1"/>
  <c r="G189" i="8"/>
  <c r="G185" i="8"/>
  <c r="D175" i="9"/>
  <c r="Q47" i="10"/>
  <c r="O51" i="10"/>
  <c r="L132" i="8"/>
  <c r="L131" i="8" s="1"/>
  <c r="J189" i="8"/>
  <c r="O189" i="8"/>
  <c r="O185" i="8" s="1"/>
  <c r="G175" i="9"/>
  <c r="L189" i="9"/>
  <c r="L185" i="9" s="1"/>
  <c r="X108" i="9"/>
  <c r="X103" i="9"/>
  <c r="Z144" i="9"/>
  <c r="H37" i="10"/>
  <c r="I133" i="10"/>
  <c r="H117" i="8"/>
  <c r="Q180" i="8"/>
  <c r="E180" i="8" s="1"/>
  <c r="E199" i="8"/>
  <c r="F132" i="8"/>
  <c r="Q146" i="8"/>
  <c r="E146" i="8" s="1"/>
  <c r="Q115" i="8"/>
  <c r="S103" i="8"/>
  <c r="E138" i="9"/>
  <c r="H169" i="8"/>
  <c r="P169" i="8" s="1"/>
  <c r="P164" i="9"/>
  <c r="Q46" i="9"/>
  <c r="Q45" i="9"/>
  <c r="E47" i="9"/>
  <c r="H47" i="9"/>
  <c r="H46" i="9"/>
  <c r="H45" i="9" s="1"/>
  <c r="H93" i="9"/>
  <c r="P95" i="8"/>
  <c r="R51" i="8"/>
  <c r="H21" i="8"/>
  <c r="P21" i="8" s="1"/>
  <c r="Q193" i="8"/>
  <c r="E193" i="8"/>
  <c r="H193" i="8" s="1"/>
  <c r="R190" i="8"/>
  <c r="R189" i="8" s="1"/>
  <c r="M50" i="8"/>
  <c r="G103" i="8"/>
  <c r="U103" i="8"/>
  <c r="H112" i="8"/>
  <c r="Q212" i="8"/>
  <c r="E224" i="8"/>
  <c r="R58" i="8"/>
  <c r="P31" i="8"/>
  <c r="H24" i="8"/>
  <c r="P24" i="8" s="1"/>
  <c r="E43" i="8"/>
  <c r="Q42" i="8"/>
  <c r="Q159" i="8"/>
  <c r="E159" i="8"/>
  <c r="E157" i="8" s="1"/>
  <c r="R157" i="8"/>
  <c r="E29" i="9"/>
  <c r="H29" i="9"/>
  <c r="S41" i="9"/>
  <c r="H89" i="8"/>
  <c r="P89" i="8" s="1"/>
  <c r="W77" i="8"/>
  <c r="L73" i="9"/>
  <c r="N50" i="8"/>
  <c r="O132" i="8"/>
  <c r="H27" i="8"/>
  <c r="P27" i="8" s="1"/>
  <c r="L185" i="8"/>
  <c r="U185" i="8"/>
  <c r="J36" i="10"/>
  <c r="J35" i="10" s="1"/>
  <c r="AB50" i="9"/>
  <c r="AB40" i="9" s="1"/>
  <c r="M133" i="10"/>
  <c r="M132" i="10" s="1"/>
  <c r="E176" i="10"/>
  <c r="C46" i="10"/>
  <c r="E133" i="10"/>
  <c r="E55" i="8"/>
  <c r="H36" i="10"/>
  <c r="H35" i="10" s="1"/>
  <c r="E46" i="9"/>
  <c r="E45" i="9"/>
  <c r="D8" i="8"/>
  <c r="D7" i="8" s="1"/>
  <c r="E212" i="8"/>
  <c r="H199" i="8"/>
  <c r="P199" i="8"/>
  <c r="Q190" i="8"/>
  <c r="H55" i="8"/>
  <c r="P55" i="8"/>
  <c r="H180" i="8"/>
  <c r="H135" i="9"/>
  <c r="P135" i="9" s="1"/>
  <c r="H23" i="9"/>
  <c r="P23" i="9"/>
  <c r="H140" i="9"/>
  <c r="P140" i="9" s="1"/>
  <c r="R67" i="9"/>
  <c r="T185" i="9"/>
  <c r="N50" i="9"/>
  <c r="N40" i="9" s="1"/>
  <c r="G155" i="9"/>
  <c r="Y9" i="9"/>
  <c r="Y8" i="9" s="1"/>
  <c r="Y7" i="9"/>
  <c r="Y50" i="9"/>
  <c r="Y73" i="9"/>
  <c r="Z132" i="9"/>
  <c r="AA73" i="9"/>
  <c r="AA63" i="9"/>
  <c r="AA62" i="9" s="1"/>
  <c r="AD90" i="9"/>
  <c r="R190" i="9"/>
  <c r="Q133" i="9"/>
  <c r="F9" i="9"/>
  <c r="F8" i="9" s="1"/>
  <c r="F7" i="9" s="1"/>
  <c r="O9" i="9"/>
  <c r="O8" i="9" s="1"/>
  <c r="O7" i="9" s="1"/>
  <c r="J9" i="9"/>
  <c r="J8" i="9"/>
  <c r="J7" i="9"/>
  <c r="U9" i="9"/>
  <c r="U8" i="9" s="1"/>
  <c r="U7" i="9" s="1"/>
  <c r="G41" i="9"/>
  <c r="G40" i="9"/>
  <c r="U185" i="9"/>
  <c r="Y90" i="9"/>
  <c r="R176" i="9"/>
  <c r="R170" i="9"/>
  <c r="R204" i="9"/>
  <c r="S40" i="9"/>
  <c r="P125" i="9"/>
  <c r="Q139" i="9"/>
  <c r="Q132" i="9" s="1"/>
  <c r="X90" i="9"/>
  <c r="Y189" i="9"/>
  <c r="Y185" i="9" s="1"/>
  <c r="AD50" i="9"/>
  <c r="AB175" i="9"/>
  <c r="AB189" i="9"/>
  <c r="AB185" i="9" s="1"/>
  <c r="Q75" i="9"/>
  <c r="P32" i="9"/>
  <c r="H51" i="9"/>
  <c r="S185" i="9"/>
  <c r="J50" i="9"/>
  <c r="J40" i="9"/>
  <c r="U50" i="9"/>
  <c r="V73" i="9"/>
  <c r="P153" i="9"/>
  <c r="R186" i="9"/>
  <c r="N7" i="9"/>
  <c r="M9" i="9"/>
  <c r="M8" i="9" s="1"/>
  <c r="M7" i="9" s="1"/>
  <c r="K50" i="9"/>
  <c r="V50" i="9"/>
  <c r="D73" i="9"/>
  <c r="J103" i="9"/>
  <c r="L175" i="9"/>
  <c r="Z50" i="9"/>
  <c r="AD9" i="9"/>
  <c r="AD8" i="9"/>
  <c r="AD7" i="9" s="1"/>
  <c r="R126" i="9"/>
  <c r="R124" i="9"/>
  <c r="R151" i="9"/>
  <c r="R104" i="9"/>
  <c r="N41" i="9"/>
  <c r="N144" i="9"/>
  <c r="N131" i="9" s="1"/>
  <c r="D155" i="9"/>
  <c r="D131" i="9" s="1"/>
  <c r="W73" i="9"/>
  <c r="X189" i="9"/>
  <c r="Q36" i="9"/>
  <c r="Q35" i="9" s="1"/>
  <c r="Q34" i="9" s="1"/>
  <c r="E37" i="9"/>
  <c r="H82" i="9"/>
  <c r="P82" i="9" s="1"/>
  <c r="E145" i="9"/>
  <c r="H147" i="9"/>
  <c r="P147" i="9" s="1"/>
  <c r="Z40" i="9"/>
  <c r="AA90" i="9"/>
  <c r="P171" i="9"/>
  <c r="H72" i="9"/>
  <c r="Q151" i="9"/>
  <c r="E152" i="9"/>
  <c r="E134" i="9"/>
  <c r="Q191" i="9"/>
  <c r="E191" i="9"/>
  <c r="R42" i="9"/>
  <c r="R41" i="9"/>
  <c r="G7" i="9"/>
  <c r="S7" i="9"/>
  <c r="K9" i="9"/>
  <c r="K8" i="9"/>
  <c r="K7" i="9" s="1"/>
  <c r="V9" i="9"/>
  <c r="V8" i="9"/>
  <c r="V7" i="9" s="1"/>
  <c r="G73" i="9"/>
  <c r="O155" i="9"/>
  <c r="Q178" i="9"/>
  <c r="W132" i="9"/>
  <c r="AD189" i="9"/>
  <c r="AD185" i="9"/>
  <c r="I9" i="9"/>
  <c r="I8" i="9"/>
  <c r="I7" i="9"/>
  <c r="G90" i="9"/>
  <c r="S90" i="9"/>
  <c r="C144" i="9"/>
  <c r="M144" i="9"/>
  <c r="S155" i="9"/>
  <c r="Z90" i="9"/>
  <c r="T90" i="9"/>
  <c r="P121" i="9"/>
  <c r="R75" i="9"/>
  <c r="P22" i="9"/>
  <c r="L50" i="9"/>
  <c r="Q61" i="9"/>
  <c r="I90" i="9"/>
  <c r="T155" i="9"/>
  <c r="F175" i="9"/>
  <c r="O185" i="9"/>
  <c r="X41" i="9"/>
  <c r="X40" i="9"/>
  <c r="R11" i="9"/>
  <c r="E136" i="9"/>
  <c r="Y41" i="9"/>
  <c r="Y40" i="9"/>
  <c r="Y108" i="9"/>
  <c r="Y103" i="9"/>
  <c r="AB41" i="9"/>
  <c r="AD108" i="9"/>
  <c r="AD103" i="9" s="1"/>
  <c r="AD63" i="9" s="1"/>
  <c r="AC132" i="9"/>
  <c r="AC144" i="9"/>
  <c r="AC155" i="9"/>
  <c r="AC175" i="9"/>
  <c r="Q127" i="9"/>
  <c r="Q126" i="9" s="1"/>
  <c r="Q124" i="9" s="1"/>
  <c r="R36" i="9"/>
  <c r="R35" i="9" s="1"/>
  <c r="R34" i="9" s="1"/>
  <c r="U41" i="9"/>
  <c r="U40" i="9" s="1"/>
  <c r="D90" i="9"/>
  <c r="N90" i="9"/>
  <c r="S108" i="9"/>
  <c r="S103" i="9"/>
  <c r="N155" i="9"/>
  <c r="S175" i="9"/>
  <c r="AD73" i="9"/>
  <c r="AB90" i="9"/>
  <c r="P143" i="9"/>
  <c r="R109" i="9"/>
  <c r="E76" i="9"/>
  <c r="E75" i="9" s="1"/>
  <c r="V90" i="9"/>
  <c r="T144" i="9"/>
  <c r="F144" i="9"/>
  <c r="F131" i="9" s="1"/>
  <c r="O144" i="9"/>
  <c r="S144" i="9"/>
  <c r="F155" i="9"/>
  <c r="U175" i="9"/>
  <c r="I175" i="9"/>
  <c r="R223" i="9"/>
  <c r="W9" i="9"/>
  <c r="W8" i="9" s="1"/>
  <c r="W7" i="9"/>
  <c r="Z73" i="9"/>
  <c r="AD41" i="9"/>
  <c r="AD40" i="9" s="1"/>
  <c r="AB73" i="9"/>
  <c r="R54" i="9"/>
  <c r="R50" i="9"/>
  <c r="F73" i="9"/>
  <c r="M90" i="9"/>
  <c r="I132" i="9"/>
  <c r="U132" i="9"/>
  <c r="J144" i="9"/>
  <c r="U144" i="9"/>
  <c r="V175" i="9"/>
  <c r="AA41" i="9"/>
  <c r="AA40" i="9"/>
  <c r="P69" i="9"/>
  <c r="E65" i="9"/>
  <c r="H65" i="9" s="1"/>
  <c r="Q64" i="9"/>
  <c r="E17" i="9"/>
  <c r="H18" i="9"/>
  <c r="P18" i="9"/>
  <c r="Q75" i="8"/>
  <c r="R81" i="8"/>
  <c r="P69" i="8"/>
  <c r="W69" i="8"/>
  <c r="W65" i="8"/>
  <c r="R36" i="8"/>
  <c r="E105" i="8"/>
  <c r="Q104" i="8"/>
  <c r="H213" i="8"/>
  <c r="P213" i="8"/>
  <c r="H49" i="8"/>
  <c r="P49" i="8"/>
  <c r="H61" i="8"/>
  <c r="P61" i="8"/>
  <c r="E177" i="8"/>
  <c r="Q176" i="8"/>
  <c r="E22" i="8"/>
  <c r="H30" i="8"/>
  <c r="Q51" i="8"/>
  <c r="P152" i="8"/>
  <c r="E128" i="8"/>
  <c r="P195" i="8"/>
  <c r="E68" i="8"/>
  <c r="W68" i="8"/>
  <c r="H166" i="8"/>
  <c r="P166" i="8" s="1"/>
  <c r="E10" i="8"/>
  <c r="W10" i="8"/>
  <c r="E79" i="8"/>
  <c r="J40" i="8"/>
  <c r="N73" i="8"/>
  <c r="J90" i="8"/>
  <c r="N108" i="8"/>
  <c r="N103" i="8"/>
  <c r="C189" i="8"/>
  <c r="M189" i="8"/>
  <c r="M185" i="8"/>
  <c r="U50" i="8"/>
  <c r="S132" i="8"/>
  <c r="P112" i="8"/>
  <c r="R145" i="8"/>
  <c r="S40" i="8"/>
  <c r="Q83" i="8"/>
  <c r="W83" i="8" s="1"/>
  <c r="M144" i="8"/>
  <c r="F175" i="8"/>
  <c r="D73" i="8"/>
  <c r="L108" i="8"/>
  <c r="F189" i="8"/>
  <c r="F185" i="8" s="1"/>
  <c r="S73" i="8"/>
  <c r="U90" i="8"/>
  <c r="U63" i="8" s="1"/>
  <c r="U62" i="8" s="1"/>
  <c r="U144" i="8"/>
  <c r="V40" i="8"/>
  <c r="C108" i="8"/>
  <c r="M108" i="8"/>
  <c r="M103" i="8"/>
  <c r="I108" i="8"/>
  <c r="I103" i="8" s="1"/>
  <c r="D144" i="8"/>
  <c r="M155" i="8"/>
  <c r="V9" i="8"/>
  <c r="V8" i="8"/>
  <c r="V7" i="8" s="1"/>
  <c r="T50" i="8"/>
  <c r="V155" i="8"/>
  <c r="L9" i="8"/>
  <c r="L8" i="8" s="1"/>
  <c r="L7" i="8" s="1"/>
  <c r="V108" i="8"/>
  <c r="V103" i="8" s="1"/>
  <c r="O9" i="8"/>
  <c r="O8" i="8" s="1"/>
  <c r="O7" i="8" s="1"/>
  <c r="D155" i="8"/>
  <c r="H212" i="8"/>
  <c r="Q145" i="8"/>
  <c r="C155" i="8"/>
  <c r="T40" i="8"/>
  <c r="W130" i="8"/>
  <c r="P130" i="8"/>
  <c r="H141" i="8"/>
  <c r="P141" i="8"/>
  <c r="H174" i="8"/>
  <c r="P174" i="8"/>
  <c r="H214" i="8"/>
  <c r="P214" i="8" s="1"/>
  <c r="R211" i="8"/>
  <c r="R210" i="8"/>
  <c r="R209" i="8" s="1"/>
  <c r="R207" i="8" s="1"/>
  <c r="H198" i="8"/>
  <c r="P117" i="8"/>
  <c r="E59" i="8"/>
  <c r="H105" i="8"/>
  <c r="H113" i="8"/>
  <c r="P113" i="8"/>
  <c r="Q149" i="8"/>
  <c r="R148" i="8"/>
  <c r="R144" i="8"/>
  <c r="P191" i="8"/>
  <c r="H74" i="8"/>
  <c r="P74" i="8" s="1"/>
  <c r="H178" i="8"/>
  <c r="P178" i="8"/>
  <c r="Q188" i="8"/>
  <c r="R186" i="8"/>
  <c r="R185" i="8" s="1"/>
  <c r="P222" i="8"/>
  <c r="E211" i="8"/>
  <c r="Q211" i="8"/>
  <c r="W211" i="8" s="1"/>
  <c r="P180" i="8"/>
  <c r="W111" i="8"/>
  <c r="H111" i="8"/>
  <c r="H28" i="8"/>
  <c r="P28" i="8" s="1"/>
  <c r="P53" i="8"/>
  <c r="H129" i="8"/>
  <c r="P129" i="8" s="1"/>
  <c r="Q140" i="8"/>
  <c r="Q139" i="8" s="1"/>
  <c r="R139" i="8"/>
  <c r="H150" i="8"/>
  <c r="P150" i="8"/>
  <c r="H159" i="8"/>
  <c r="H79" i="8"/>
  <c r="H16" i="8"/>
  <c r="P16" i="8" s="1"/>
  <c r="H22" i="8"/>
  <c r="H106" i="8"/>
  <c r="P106" i="8" s="1"/>
  <c r="W86" i="8"/>
  <c r="H86" i="8"/>
  <c r="P86" i="8" s="1"/>
  <c r="Q157" i="8"/>
  <c r="P193" i="8"/>
  <c r="Q194" i="8"/>
  <c r="O63" i="8"/>
  <c r="H217" i="8"/>
  <c r="P217" i="8" s="1"/>
  <c r="H72" i="8"/>
  <c r="P72" i="8"/>
  <c r="W72" i="8"/>
  <c r="E194" i="8"/>
  <c r="P203" i="8"/>
  <c r="W85" i="8"/>
  <c r="H85" i="8"/>
  <c r="P221" i="8"/>
  <c r="L41" i="8"/>
  <c r="P202" i="8"/>
  <c r="Q11" i="8"/>
  <c r="E12" i="8"/>
  <c r="P122" i="8"/>
  <c r="P200" i="8"/>
  <c r="H216" i="8"/>
  <c r="P216" i="8"/>
  <c r="Q170" i="8"/>
  <c r="P225" i="8"/>
  <c r="H65" i="8"/>
  <c r="D185" i="8"/>
  <c r="P93" i="8"/>
  <c r="P121" i="8"/>
  <c r="N8" i="8"/>
  <c r="N7" i="8" s="1"/>
  <c r="H70" i="8"/>
  <c r="P70" i="8" s="1"/>
  <c r="S90" i="8"/>
  <c r="H13" i="8"/>
  <c r="P13" i="8"/>
  <c r="H19" i="8"/>
  <c r="P19" i="8" s="1"/>
  <c r="Q99" i="8"/>
  <c r="R98" i="8"/>
  <c r="R96" i="8" s="1"/>
  <c r="E125" i="8"/>
  <c r="P143" i="8"/>
  <c r="H167" i="8"/>
  <c r="P167" i="8"/>
  <c r="H171" i="8"/>
  <c r="H143" i="8"/>
  <c r="P197" i="8"/>
  <c r="P57" i="8"/>
  <c r="I8" i="8"/>
  <c r="I7" i="8"/>
  <c r="I132" i="8"/>
  <c r="I131" i="8"/>
  <c r="H91" i="8"/>
  <c r="H101" i="8"/>
  <c r="P101" i="8" s="1"/>
  <c r="E137" i="8"/>
  <c r="Q136" i="8"/>
  <c r="R183" i="8"/>
  <c r="Q184" i="8"/>
  <c r="E184" i="8" s="1"/>
  <c r="E183" i="8" s="1"/>
  <c r="P196" i="8"/>
  <c r="P220" i="8"/>
  <c r="P208" i="8"/>
  <c r="K41" i="8"/>
  <c r="K40" i="8" s="1"/>
  <c r="F155" i="8"/>
  <c r="F131" i="8"/>
  <c r="H156" i="8"/>
  <c r="P156" i="8"/>
  <c r="P164" i="8"/>
  <c r="E187" i="8"/>
  <c r="O41" i="8"/>
  <c r="O40" i="8" s="1"/>
  <c r="N90" i="8"/>
  <c r="G90" i="8"/>
  <c r="F108" i="8"/>
  <c r="F103" i="8"/>
  <c r="U41" i="8"/>
  <c r="U40" i="8" s="1"/>
  <c r="U6" i="8" s="1"/>
  <c r="V90" i="8"/>
  <c r="Q151" i="8"/>
  <c r="E153" i="8"/>
  <c r="E120" i="8"/>
  <c r="E10" i="10"/>
  <c r="E9" i="10" s="1"/>
  <c r="E8" i="10" s="1"/>
  <c r="G109" i="10"/>
  <c r="Q205" i="10"/>
  <c r="J42" i="10"/>
  <c r="G91" i="10"/>
  <c r="D145" i="10"/>
  <c r="F190" i="10"/>
  <c r="F186" i="10"/>
  <c r="C10" i="10"/>
  <c r="K190" i="10"/>
  <c r="K176" i="10"/>
  <c r="Q176" i="10" s="1"/>
  <c r="I145" i="10"/>
  <c r="D42" i="10"/>
  <c r="C9" i="10"/>
  <c r="C8" i="10" s="1"/>
  <c r="J210" i="10"/>
  <c r="K35" i="10"/>
  <c r="Q212" i="10"/>
  <c r="L145" i="10"/>
  <c r="K51" i="10"/>
  <c r="N109" i="10"/>
  <c r="N104" i="10" s="1"/>
  <c r="Q104" i="10" s="1"/>
  <c r="L74" i="10"/>
  <c r="P140" i="10"/>
  <c r="J109" i="10"/>
  <c r="J104" i="10"/>
  <c r="P78" i="10"/>
  <c r="Q110" i="10"/>
  <c r="D40" i="9"/>
  <c r="J90" i="9"/>
  <c r="P111" i="9"/>
  <c r="Q163" i="9"/>
  <c r="Q161" i="9" s="1"/>
  <c r="E168" i="9"/>
  <c r="E163" i="9"/>
  <c r="E180" i="9"/>
  <c r="Q179" i="9"/>
  <c r="H57" i="9"/>
  <c r="P57" i="9"/>
  <c r="P21" i="9"/>
  <c r="J73" i="9"/>
  <c r="U155" i="9"/>
  <c r="U131" i="9" s="1"/>
  <c r="H33" i="9"/>
  <c r="P33" i="9" s="1"/>
  <c r="E88" i="9"/>
  <c r="H88" i="9" s="1"/>
  <c r="Q83" i="9"/>
  <c r="Q81" i="9"/>
  <c r="H202" i="9"/>
  <c r="P202" i="9" s="1"/>
  <c r="E224" i="9"/>
  <c r="Q223" i="9"/>
  <c r="H160" i="9"/>
  <c r="P160" i="9"/>
  <c r="H28" i="9"/>
  <c r="P28" i="9"/>
  <c r="E25" i="9"/>
  <c r="P25" i="9" s="1"/>
  <c r="E42" i="9"/>
  <c r="H43" i="9"/>
  <c r="P43" i="9"/>
  <c r="H49" i="9"/>
  <c r="P49" i="9" s="1"/>
  <c r="H91" i="9"/>
  <c r="P91" i="9" s="1"/>
  <c r="E105" i="9"/>
  <c r="E104" i="9"/>
  <c r="Q104" i="9"/>
  <c r="H117" i="9"/>
  <c r="H217" i="9"/>
  <c r="P217" i="9"/>
  <c r="AC131" i="9"/>
  <c r="P129" i="9"/>
  <c r="E204" i="9"/>
  <c r="H14" i="9"/>
  <c r="P14" i="9"/>
  <c r="E110" i="9"/>
  <c r="E109" i="9" s="1"/>
  <c r="Q109" i="9"/>
  <c r="H120" i="9"/>
  <c r="P120" i="9" s="1"/>
  <c r="H154" i="9"/>
  <c r="P154" i="9"/>
  <c r="H220" i="9"/>
  <c r="P220" i="9"/>
  <c r="Q17" i="9"/>
  <c r="R179" i="9"/>
  <c r="R175" i="9"/>
  <c r="R136" i="9"/>
  <c r="L103" i="9"/>
  <c r="L63" i="9"/>
  <c r="I108" i="9"/>
  <c r="I103" i="9"/>
  <c r="T108" i="9"/>
  <c r="T103" i="9" s="1"/>
  <c r="T63" i="9" s="1"/>
  <c r="T62" i="9" s="1"/>
  <c r="T132" i="9"/>
  <c r="H76" i="9"/>
  <c r="P76" i="9" s="1"/>
  <c r="R144" i="9"/>
  <c r="D50" i="9"/>
  <c r="J132" i="9"/>
  <c r="J131" i="9" s="1"/>
  <c r="L155" i="9"/>
  <c r="M185" i="9"/>
  <c r="Q98" i="9"/>
  <c r="Q96" i="9" s="1"/>
  <c r="Q90" i="9" s="1"/>
  <c r="Q42" i="9"/>
  <c r="V189" i="9"/>
  <c r="V185" i="9" s="1"/>
  <c r="AB155" i="9"/>
  <c r="P45" i="9"/>
  <c r="V40" i="9"/>
  <c r="Q92" i="9"/>
  <c r="H145" i="9"/>
  <c r="P145" i="9" s="1"/>
  <c r="L9" i="9"/>
  <c r="L8" i="9"/>
  <c r="L7" i="9"/>
  <c r="T41" i="9"/>
  <c r="C73" i="9"/>
  <c r="AB9" i="9"/>
  <c r="AB8" i="9" s="1"/>
  <c r="AB7" i="9" s="1"/>
  <c r="P46" i="9"/>
  <c r="H183" i="9"/>
  <c r="P183" i="9"/>
  <c r="E92" i="9"/>
  <c r="P92" i="9" s="1"/>
  <c r="R115" i="9"/>
  <c r="R83" i="9"/>
  <c r="R81" i="9" s="1"/>
  <c r="Q12" i="9"/>
  <c r="I155" i="9"/>
  <c r="I131" i="9" s="1"/>
  <c r="V155" i="9"/>
  <c r="X9" i="9"/>
  <c r="X8" i="9" s="1"/>
  <c r="X7" i="9" s="1"/>
  <c r="X6" i="9" s="1"/>
  <c r="X144" i="9"/>
  <c r="AC9" i="9"/>
  <c r="AC8" i="9"/>
  <c r="AC7" i="9" s="1"/>
  <c r="AD132" i="9"/>
  <c r="AD144" i="9"/>
  <c r="Q25" i="9"/>
  <c r="R163" i="9"/>
  <c r="R161" i="9" s="1"/>
  <c r="R155" i="9" s="1"/>
  <c r="Q204" i="9"/>
  <c r="Q50" i="9"/>
  <c r="R194" i="9"/>
  <c r="L40" i="9"/>
  <c r="V103" i="9"/>
  <c r="T9" i="9"/>
  <c r="T8" i="9"/>
  <c r="T7" i="9" s="1"/>
  <c r="T6" i="9" s="1"/>
  <c r="F90" i="9"/>
  <c r="F63" i="9" s="1"/>
  <c r="F62" i="9" s="1"/>
  <c r="W50" i="9"/>
  <c r="W40" i="9"/>
  <c r="P167" i="9"/>
  <c r="F185" i="9"/>
  <c r="C41" i="9"/>
  <c r="U73" i="9"/>
  <c r="U63" i="9" s="1"/>
  <c r="U62" i="9" s="1"/>
  <c r="U226" i="9" s="1"/>
  <c r="X73" i="9"/>
  <c r="X63" i="9"/>
  <c r="X62" i="9" s="1"/>
  <c r="Q67" i="9"/>
  <c r="R98" i="9"/>
  <c r="R96" i="9"/>
  <c r="R90" i="9"/>
  <c r="P70" i="9"/>
  <c r="P93" i="9"/>
  <c r="E133" i="9"/>
  <c r="E132" i="9" s="1"/>
  <c r="H191" i="9"/>
  <c r="H99" i="9"/>
  <c r="P99" i="9" s="1"/>
  <c r="V131" i="9"/>
  <c r="H142" i="9"/>
  <c r="H139" i="9" s="1"/>
  <c r="P139" i="9"/>
  <c r="E79" i="9"/>
  <c r="Q214" i="9"/>
  <c r="E214" i="9"/>
  <c r="E211" i="9" s="1"/>
  <c r="R211" i="9"/>
  <c r="R210" i="9"/>
  <c r="R209" i="9" s="1"/>
  <c r="R207" i="9" s="1"/>
  <c r="P146" i="9"/>
  <c r="Q159" i="9"/>
  <c r="R157" i="9"/>
  <c r="P29" i="9"/>
  <c r="P20" i="9"/>
  <c r="E192" i="9"/>
  <c r="Q136" i="9"/>
  <c r="H137" i="9"/>
  <c r="E68" i="9"/>
  <c r="E100" i="9"/>
  <c r="P122" i="9"/>
  <c r="E198" i="9"/>
  <c r="Q194" i="9"/>
  <c r="H212" i="9"/>
  <c r="P218" i="9"/>
  <c r="H200" i="9"/>
  <c r="P200" i="9"/>
  <c r="P13" i="9"/>
  <c r="H119" i="9"/>
  <c r="P119" i="9"/>
  <c r="P187" i="9"/>
  <c r="P47" i="9"/>
  <c r="E186" i="9"/>
  <c r="H158" i="9"/>
  <c r="P213" i="9"/>
  <c r="H59" i="9"/>
  <c r="E51" i="9"/>
  <c r="H94" i="9"/>
  <c r="P94" i="9" s="1"/>
  <c r="C185" i="9"/>
  <c r="P55" i="9"/>
  <c r="E54" i="9"/>
  <c r="E50" i="9" s="1"/>
  <c r="Q80" i="9"/>
  <c r="E80" i="9"/>
  <c r="R78" i="9"/>
  <c r="H181" i="9"/>
  <c r="P181" i="9" s="1"/>
  <c r="P52" i="9"/>
  <c r="R139" i="9"/>
  <c r="P15" i="9"/>
  <c r="M41" i="9"/>
  <c r="M40" i="9"/>
  <c r="H27" i="9"/>
  <c r="H56" i="9"/>
  <c r="P56" i="9" s="1"/>
  <c r="H208" i="9"/>
  <c r="F40" i="9"/>
  <c r="F6" i="9" s="1"/>
  <c r="G144" i="9"/>
  <c r="G131" i="9" s="1"/>
  <c r="W155" i="9"/>
  <c r="E116" i="9"/>
  <c r="Q115" i="9"/>
  <c r="H30" i="9"/>
  <c r="P30" i="9" s="1"/>
  <c r="H60" i="9"/>
  <c r="P60" i="9"/>
  <c r="P97" i="9"/>
  <c r="I34" i="9"/>
  <c r="Q190" i="9"/>
  <c r="Q189" i="9" s="1"/>
  <c r="Y63" i="9"/>
  <c r="C131" i="9"/>
  <c r="P88" i="9"/>
  <c r="V63" i="9"/>
  <c r="V62" i="9" s="1"/>
  <c r="R40" i="9"/>
  <c r="C40" i="9"/>
  <c r="P142" i="9"/>
  <c r="J63" i="9"/>
  <c r="Q211" i="9"/>
  <c r="Q210" i="9" s="1"/>
  <c r="E210" i="9"/>
  <c r="AD131" i="9"/>
  <c r="R108" i="9"/>
  <c r="R103" i="9"/>
  <c r="H134" i="9"/>
  <c r="H133" i="9"/>
  <c r="P133" i="9"/>
  <c r="Q58" i="9"/>
  <c r="E61" i="9"/>
  <c r="E151" i="9"/>
  <c r="P151" i="9" s="1"/>
  <c r="H152" i="9"/>
  <c r="H151" i="9"/>
  <c r="H110" i="9"/>
  <c r="H25" i="9"/>
  <c r="E83" i="9"/>
  <c r="E81" i="9" s="1"/>
  <c r="H37" i="9"/>
  <c r="P37" i="9" s="1"/>
  <c r="E36" i="9"/>
  <c r="Q108" i="9"/>
  <c r="Q103" i="9" s="1"/>
  <c r="H83" i="8"/>
  <c r="H68" i="8"/>
  <c r="P22" i="8"/>
  <c r="H177" i="8"/>
  <c r="E176" i="8"/>
  <c r="E104" i="8"/>
  <c r="E51" i="8"/>
  <c r="H52" i="8"/>
  <c r="H51" i="8"/>
  <c r="H10" i="8"/>
  <c r="P10" i="8"/>
  <c r="P68" i="8"/>
  <c r="H125" i="8"/>
  <c r="W125" i="8"/>
  <c r="H12" i="8"/>
  <c r="P12" i="8"/>
  <c r="P85" i="8"/>
  <c r="P159" i="8"/>
  <c r="E140" i="8"/>
  <c r="H140" i="8" s="1"/>
  <c r="H139" i="8" s="1"/>
  <c r="E149" i="8"/>
  <c r="Q148" i="8"/>
  <c r="Q144" i="8"/>
  <c r="H137" i="8"/>
  <c r="H136" i="8" s="1"/>
  <c r="E136" i="8"/>
  <c r="P136" i="8" s="1"/>
  <c r="P171" i="8"/>
  <c r="H153" i="8"/>
  <c r="H151" i="8" s="1"/>
  <c r="E151" i="8"/>
  <c r="P151" i="8" s="1"/>
  <c r="P111" i="8"/>
  <c r="Q210" i="8"/>
  <c r="H211" i="8"/>
  <c r="H210" i="8" s="1"/>
  <c r="H209" i="8" s="1"/>
  <c r="H207" i="8" s="1"/>
  <c r="P207" i="8" s="1"/>
  <c r="J208" i="10"/>
  <c r="E41" i="9"/>
  <c r="V226" i="9"/>
  <c r="H168" i="9"/>
  <c r="P168" i="9"/>
  <c r="H105" i="9"/>
  <c r="Q78" i="9"/>
  <c r="Q11" i="9"/>
  <c r="Q9" i="9" s="1"/>
  <c r="Q8" i="9" s="1"/>
  <c r="Q7" i="9" s="1"/>
  <c r="E12" i="9"/>
  <c r="E11" i="9" s="1"/>
  <c r="H224" i="9"/>
  <c r="H223" i="9"/>
  <c r="E179" i="9"/>
  <c r="P179" i="9" s="1"/>
  <c r="H180" i="9"/>
  <c r="P180" i="9"/>
  <c r="P212" i="9"/>
  <c r="P10" i="9"/>
  <c r="P158" i="9"/>
  <c r="E159" i="9"/>
  <c r="Q157" i="9"/>
  <c r="H92" i="9"/>
  <c r="P208" i="9"/>
  <c r="P128" i="9"/>
  <c r="H80" i="9"/>
  <c r="P51" i="9"/>
  <c r="H214" i="9"/>
  <c r="P214" i="9"/>
  <c r="P191" i="9"/>
  <c r="H54" i="9"/>
  <c r="P59" i="9"/>
  <c r="E190" i="9"/>
  <c r="H116" i="9"/>
  <c r="E115" i="9"/>
  <c r="E78" i="9"/>
  <c r="H79" i="9"/>
  <c r="P27" i="9"/>
  <c r="H198" i="9"/>
  <c r="E194" i="9"/>
  <c r="H36" i="9"/>
  <c r="H35" i="9"/>
  <c r="H34" i="9" s="1"/>
  <c r="Q209" i="9"/>
  <c r="Q207" i="9"/>
  <c r="P134" i="9"/>
  <c r="E35" i="9"/>
  <c r="P35" i="9" s="1"/>
  <c r="P36" i="9"/>
  <c r="P152" i="9"/>
  <c r="H176" i="8"/>
  <c r="P177" i="8"/>
  <c r="P52" i="8"/>
  <c r="P125" i="8"/>
  <c r="P51" i="8"/>
  <c r="E148" i="8"/>
  <c r="H149" i="8"/>
  <c r="H148" i="8" s="1"/>
  <c r="Q209" i="8"/>
  <c r="E210" i="8"/>
  <c r="P210" i="8" s="1"/>
  <c r="P137" i="8"/>
  <c r="P153" i="8"/>
  <c r="H12" i="9"/>
  <c r="H11" i="9" s="1"/>
  <c r="P116" i="9"/>
  <c r="P224" i="9"/>
  <c r="V6" i="9"/>
  <c r="H179" i="9"/>
  <c r="P105" i="9"/>
  <c r="H211" i="9"/>
  <c r="P211" i="9" s="1"/>
  <c r="E73" i="9"/>
  <c r="E209" i="9"/>
  <c r="E108" i="9"/>
  <c r="P198" i="9"/>
  <c r="P79" i="9"/>
  <c r="H159" i="9"/>
  <c r="H157" i="9" s="1"/>
  <c r="E157" i="9"/>
  <c r="P54" i="9"/>
  <c r="Q207" i="8"/>
  <c r="W207" i="8" s="1"/>
  <c r="P148" i="8"/>
  <c r="E209" i="8"/>
  <c r="E207" i="8" s="1"/>
  <c r="E9" i="9"/>
  <c r="P12" i="9"/>
  <c r="E207" i="9"/>
  <c r="E103" i="9"/>
  <c r="E8" i="9"/>
  <c r="E7" i="9" s="1"/>
  <c r="G204" i="9"/>
  <c r="G185" i="9"/>
  <c r="G62" i="9" s="1"/>
  <c r="H205" i="9"/>
  <c r="H204" i="9" s="1"/>
  <c r="P204" i="9" s="1"/>
  <c r="G6" i="9"/>
  <c r="G226" i="9"/>
  <c r="Q211" i="10"/>
  <c r="L210" i="10"/>
  <c r="L208" i="10"/>
  <c r="H212" i="10"/>
  <c r="P212" i="10" s="1"/>
  <c r="G104" i="10"/>
  <c r="Q12" i="10"/>
  <c r="P26" i="10"/>
  <c r="P37" i="10"/>
  <c r="G42" i="10"/>
  <c r="G41" i="10" s="1"/>
  <c r="Q46" i="10"/>
  <c r="L51" i="10"/>
  <c r="E74" i="10"/>
  <c r="E64" i="10" s="1"/>
  <c r="P116" i="10"/>
  <c r="P137" i="10"/>
  <c r="N133" i="10"/>
  <c r="I156" i="10"/>
  <c r="I132" i="10" s="1"/>
  <c r="P184" i="10"/>
  <c r="C186" i="10"/>
  <c r="P224" i="10"/>
  <c r="Q164" i="10"/>
  <c r="H127" i="10"/>
  <c r="H125" i="10"/>
  <c r="P12" i="10"/>
  <c r="Q18" i="10"/>
  <c r="M36" i="10"/>
  <c r="M35" i="10" s="1"/>
  <c r="M51" i="10"/>
  <c r="M41" i="10" s="1"/>
  <c r="F74" i="10"/>
  <c r="P84" i="10"/>
  <c r="N82" i="10"/>
  <c r="N74" i="10" s="1"/>
  <c r="P93" i="10"/>
  <c r="Q93" i="10"/>
  <c r="J97" i="10"/>
  <c r="P97" i="10" s="1"/>
  <c r="J91" i="10"/>
  <c r="Q91" i="10" s="1"/>
  <c r="G125" i="10"/>
  <c r="Q134" i="10"/>
  <c r="O176" i="10"/>
  <c r="P180" i="10"/>
  <c r="D41" i="10"/>
  <c r="M186" i="10"/>
  <c r="L190" i="10"/>
  <c r="L186" i="10"/>
  <c r="L42" i="10"/>
  <c r="P79" i="10"/>
  <c r="O74" i="10"/>
  <c r="O64" i="10" s="1"/>
  <c r="L91" i="10"/>
  <c r="L64" i="10" s="1"/>
  <c r="P171" i="10"/>
  <c r="P177" i="10"/>
  <c r="N186" i="10"/>
  <c r="Q224" i="10"/>
  <c r="Q43" i="10"/>
  <c r="Q116" i="10"/>
  <c r="F10" i="10"/>
  <c r="F9" i="10" s="1"/>
  <c r="F8" i="10"/>
  <c r="P59" i="10"/>
  <c r="Q59" i="10"/>
  <c r="Q65" i="10"/>
  <c r="Q76" i="10"/>
  <c r="Q152" i="10"/>
  <c r="Q177" i="10"/>
  <c r="P195" i="10"/>
  <c r="P205" i="10"/>
  <c r="K186" i="10"/>
  <c r="G10" i="10"/>
  <c r="G9" i="10"/>
  <c r="G8" i="10" s="1"/>
  <c r="N42" i="10"/>
  <c r="N41" i="10"/>
  <c r="P55" i="10"/>
  <c r="K74" i="10"/>
  <c r="K64" i="10" s="1"/>
  <c r="Q79" i="10"/>
  <c r="N91" i="10"/>
  <c r="Q127" i="10"/>
  <c r="Q146" i="10"/>
  <c r="E145" i="10"/>
  <c r="C145" i="10"/>
  <c r="Q180" i="10"/>
  <c r="G190" i="10"/>
  <c r="G186" i="10" s="1"/>
  <c r="Q26" i="10"/>
  <c r="O42" i="10"/>
  <c r="O41" i="10"/>
  <c r="G74" i="10"/>
  <c r="H91" i="10"/>
  <c r="P91" i="10" s="1"/>
  <c r="O104" i="10"/>
  <c r="N156" i="10"/>
  <c r="D190" i="10"/>
  <c r="D186" i="10" s="1"/>
  <c r="F42" i="10"/>
  <c r="F41" i="10"/>
  <c r="D51" i="10"/>
  <c r="P105" i="10"/>
  <c r="L104" i="10"/>
  <c r="H133" i="10"/>
  <c r="H145" i="10"/>
  <c r="P164" i="10"/>
  <c r="E190" i="10"/>
  <c r="E186" i="10" s="1"/>
  <c r="P186" i="10" s="1"/>
  <c r="K208" i="10"/>
  <c r="Q208" i="10" s="1"/>
  <c r="K41" i="10"/>
  <c r="D91" i="10"/>
  <c r="K104" i="10"/>
  <c r="Q109" i="10"/>
  <c r="D156" i="10"/>
  <c r="D132" i="10" s="1"/>
  <c r="P110" i="10"/>
  <c r="H109" i="10"/>
  <c r="P109" i="10" s="1"/>
  <c r="H104" i="10"/>
  <c r="K8" i="10"/>
  <c r="L41" i="10"/>
  <c r="H74" i="10"/>
  <c r="P76" i="10"/>
  <c r="M74" i="10"/>
  <c r="M64" i="10"/>
  <c r="M63" i="10" s="1"/>
  <c r="E35" i="10"/>
  <c r="P46" i="10"/>
  <c r="E42" i="10"/>
  <c r="E41" i="10" s="1"/>
  <c r="F104" i="10"/>
  <c r="F64" i="10" s="1"/>
  <c r="H42" i="10"/>
  <c r="H41" i="10"/>
  <c r="C210" i="10"/>
  <c r="P68" i="10"/>
  <c r="C91" i="10"/>
  <c r="Q162" i="10"/>
  <c r="Q55" i="10"/>
  <c r="C133" i="10"/>
  <c r="I176" i="10"/>
  <c r="L10" i="10"/>
  <c r="Q97" i="10"/>
  <c r="D9" i="10"/>
  <c r="D8" i="10" s="1"/>
  <c r="P191" i="10"/>
  <c r="P47" i="10"/>
  <c r="Q140" i="10"/>
  <c r="I109" i="10"/>
  <c r="I104" i="10" s="1"/>
  <c r="G36" i="10"/>
  <c r="G35" i="10" s="1"/>
  <c r="L35" i="10"/>
  <c r="Q35" i="10"/>
  <c r="D82" i="10"/>
  <c r="D74" i="10" s="1"/>
  <c r="D64" i="10" s="1"/>
  <c r="E97" i="10"/>
  <c r="E91" i="10"/>
  <c r="J125" i="10"/>
  <c r="Q125" i="10"/>
  <c r="J133" i="10"/>
  <c r="N145" i="10"/>
  <c r="N132" i="10"/>
  <c r="G162" i="10"/>
  <c r="P111" i="10"/>
  <c r="P187" i="10"/>
  <c r="P65" i="10"/>
  <c r="P52" i="10"/>
  <c r="P152" i="10"/>
  <c r="C42" i="10"/>
  <c r="C41" i="10" s="1"/>
  <c r="J176" i="10"/>
  <c r="Q68" i="10"/>
  <c r="M10" i="10"/>
  <c r="M9" i="10"/>
  <c r="M8" i="10" s="1"/>
  <c r="P149" i="10"/>
  <c r="Q195" i="10"/>
  <c r="H10" i="10"/>
  <c r="H9" i="10"/>
  <c r="H8" i="10" s="1"/>
  <c r="D104" i="10"/>
  <c r="F176" i="10"/>
  <c r="I74" i="10"/>
  <c r="I64" i="10"/>
  <c r="J145" i="10"/>
  <c r="Q145" i="10" s="1"/>
  <c r="P18" i="10"/>
  <c r="P146" i="10"/>
  <c r="H211" i="10"/>
  <c r="H210" i="10" s="1"/>
  <c r="H208" i="10"/>
  <c r="J190" i="10"/>
  <c r="Q190" i="10" s="1"/>
  <c r="P104" i="10"/>
  <c r="Q42" i="10"/>
  <c r="P211" i="10"/>
  <c r="Q210" i="10"/>
  <c r="P127" i="10"/>
  <c r="J132" i="10"/>
  <c r="P210" i="10"/>
  <c r="C208" i="10"/>
  <c r="J186" i="10"/>
  <c r="Q10" i="10"/>
  <c r="L9" i="10"/>
  <c r="L8" i="10" s="1"/>
  <c r="P10" i="10"/>
  <c r="P125" i="10"/>
  <c r="P145" i="10"/>
  <c r="Q9" i="10"/>
  <c r="Q186" i="10"/>
  <c r="P162" i="10" l="1"/>
  <c r="K156" i="10"/>
  <c r="K132" i="10" s="1"/>
  <c r="E156" i="10"/>
  <c r="E132" i="10" s="1"/>
  <c r="E63" i="10" s="1"/>
  <c r="K63" i="10"/>
  <c r="K227" i="10" s="1"/>
  <c r="H132" i="10"/>
  <c r="O63" i="10"/>
  <c r="O227" i="10" s="1"/>
  <c r="I63" i="10"/>
  <c r="C132" i="10"/>
  <c r="M7" i="10"/>
  <c r="G156" i="10"/>
  <c r="O7" i="10"/>
  <c r="P157" i="9"/>
  <c r="Q155" i="9"/>
  <c r="P8" i="10"/>
  <c r="M227" i="10"/>
  <c r="P183" i="8"/>
  <c r="I6" i="8"/>
  <c r="P61" i="9"/>
  <c r="Y62" i="9"/>
  <c r="Q8" i="10"/>
  <c r="P36" i="10"/>
  <c r="P9" i="10"/>
  <c r="E34" i="9"/>
  <c r="P34" i="9" s="1"/>
  <c r="P211" i="8"/>
  <c r="H184" i="8"/>
  <c r="H183" i="8" s="1"/>
  <c r="E189" i="9"/>
  <c r="P80" i="9"/>
  <c r="H78" i="9"/>
  <c r="P78" i="9" s="1"/>
  <c r="C41" i="8"/>
  <c r="G73" i="8"/>
  <c r="G63" i="8" s="1"/>
  <c r="G62" i="8" s="1"/>
  <c r="G226" i="8" s="1"/>
  <c r="N64" i="10"/>
  <c r="N63" i="10" s="1"/>
  <c r="H100" i="9"/>
  <c r="E98" i="9"/>
  <c r="E161" i="9"/>
  <c r="O62" i="8"/>
  <c r="O226" i="8" s="1"/>
  <c r="C103" i="8"/>
  <c r="AD62" i="9"/>
  <c r="E178" i="9"/>
  <c r="Q176" i="9"/>
  <c r="Q175" i="9" s="1"/>
  <c r="N62" i="8"/>
  <c r="N226" i="8" s="1"/>
  <c r="C73" i="8"/>
  <c r="P208" i="10"/>
  <c r="P190" i="10"/>
  <c r="W209" i="8"/>
  <c r="P140" i="8"/>
  <c r="H109" i="9"/>
  <c r="H132" i="9"/>
  <c r="P132" i="9" s="1"/>
  <c r="H120" i="8"/>
  <c r="P120" i="8" s="1"/>
  <c r="W120" i="8"/>
  <c r="P79" i="8"/>
  <c r="E58" i="8"/>
  <c r="H59" i="8"/>
  <c r="H58" i="8" s="1"/>
  <c r="P59" i="8"/>
  <c r="W128" i="8"/>
  <c r="H128" i="8"/>
  <c r="P128" i="8" s="1"/>
  <c r="H134" i="8"/>
  <c r="P134" i="8"/>
  <c r="P205" i="9"/>
  <c r="P184" i="8"/>
  <c r="W63" i="9"/>
  <c r="W62" i="9" s="1"/>
  <c r="W226" i="9" s="1"/>
  <c r="O131" i="8"/>
  <c r="E223" i="8"/>
  <c r="H224" i="8"/>
  <c r="H223" i="8" s="1"/>
  <c r="P224" i="8"/>
  <c r="H136" i="9"/>
  <c r="P136" i="9" s="1"/>
  <c r="P91" i="8"/>
  <c r="P65" i="8"/>
  <c r="P198" i="8"/>
  <c r="H194" i="8"/>
  <c r="P194" i="8" s="1"/>
  <c r="H64" i="9"/>
  <c r="P35" i="10"/>
  <c r="H61" i="9"/>
  <c r="H58" i="9" s="1"/>
  <c r="E58" i="9"/>
  <c r="P186" i="9"/>
  <c r="G64" i="10"/>
  <c r="P209" i="8"/>
  <c r="P159" i="9"/>
  <c r="X226" i="9"/>
  <c r="F226" i="9"/>
  <c r="H115" i="9"/>
  <c r="P115" i="9" s="1"/>
  <c r="P117" i="9"/>
  <c r="E172" i="9"/>
  <c r="Q170" i="9"/>
  <c r="Q133" i="10"/>
  <c r="H64" i="10"/>
  <c r="H210" i="9"/>
  <c r="H9" i="9"/>
  <c r="H8" i="9" s="1"/>
  <c r="H7" i="9" s="1"/>
  <c r="H104" i="9"/>
  <c r="Q183" i="8"/>
  <c r="E188" i="8"/>
  <c r="Q186" i="8"/>
  <c r="P84" i="9"/>
  <c r="H83" i="9"/>
  <c r="Q36" i="10"/>
  <c r="Q73" i="9"/>
  <c r="Q63" i="9" s="1"/>
  <c r="H75" i="9"/>
  <c r="P75" i="9" s="1"/>
  <c r="H50" i="9"/>
  <c r="P50" i="9" s="1"/>
  <c r="P212" i="8"/>
  <c r="P176" i="8"/>
  <c r="P149" i="8"/>
  <c r="H192" i="9"/>
  <c r="H190" i="9" s="1"/>
  <c r="U226" i="8"/>
  <c r="W75" i="8"/>
  <c r="E82" i="8"/>
  <c r="Q81" i="8"/>
  <c r="P83" i="8"/>
  <c r="L131" i="9"/>
  <c r="L62" i="9" s="1"/>
  <c r="L226" i="9" s="1"/>
  <c r="E139" i="8"/>
  <c r="P139" i="8" s="1"/>
  <c r="W210" i="8"/>
  <c r="E64" i="9"/>
  <c r="Q41" i="9"/>
  <c r="Q40" i="9" s="1"/>
  <c r="V63" i="8"/>
  <c r="V62" i="8" s="1"/>
  <c r="V226" i="8" s="1"/>
  <c r="H104" i="8"/>
  <c r="P105" i="8"/>
  <c r="U6" i="9"/>
  <c r="P11" i="9"/>
  <c r="D9" i="9"/>
  <c r="P65" i="9"/>
  <c r="AC6" i="9"/>
  <c r="T226" i="9"/>
  <c r="H187" i="8"/>
  <c r="P187" i="8"/>
  <c r="Q98" i="8"/>
  <c r="Q96" i="8" s="1"/>
  <c r="E99" i="8"/>
  <c r="C185" i="8"/>
  <c r="H157" i="8"/>
  <c r="Q26" i="8"/>
  <c r="R25" i="8"/>
  <c r="R46" i="8"/>
  <c r="R45" i="8" s="1"/>
  <c r="R41" i="8" s="1"/>
  <c r="R40" i="8" s="1"/>
  <c r="Q47" i="8"/>
  <c r="E56" i="8"/>
  <c r="Q54" i="8"/>
  <c r="Q50" i="8" s="1"/>
  <c r="E66" i="8"/>
  <c r="Q64" i="8"/>
  <c r="R92" i="8"/>
  <c r="R90" i="8" s="1"/>
  <c r="Q94" i="8"/>
  <c r="E127" i="8"/>
  <c r="Q126" i="8"/>
  <c r="W127" i="8"/>
  <c r="Q135" i="8"/>
  <c r="R133" i="8"/>
  <c r="R132" i="8" s="1"/>
  <c r="H160" i="8"/>
  <c r="P160" i="8" s="1"/>
  <c r="R179" i="8"/>
  <c r="R175" i="8" s="1"/>
  <c r="Q181" i="8"/>
  <c r="H192" i="8"/>
  <c r="H190" i="8" s="1"/>
  <c r="H189" i="8" s="1"/>
  <c r="E190" i="8"/>
  <c r="H172" i="8"/>
  <c r="P172" i="8"/>
  <c r="H66" i="9"/>
  <c r="P66" i="9"/>
  <c r="I63" i="9"/>
  <c r="I62" i="9" s="1"/>
  <c r="R17" i="9"/>
  <c r="R9" i="9" s="1"/>
  <c r="R8" i="9" s="1"/>
  <c r="R7" i="9" s="1"/>
  <c r="AA9" i="9"/>
  <c r="AA8" i="9" s="1"/>
  <c r="AA7" i="9" s="1"/>
  <c r="H15" i="8"/>
  <c r="H11" i="8" s="1"/>
  <c r="E11" i="8"/>
  <c r="H33" i="8"/>
  <c r="P33" i="8" s="1"/>
  <c r="H114" i="8"/>
  <c r="P114" i="8" s="1"/>
  <c r="E162" i="8"/>
  <c r="H168" i="8"/>
  <c r="P168" i="8"/>
  <c r="H173" i="8"/>
  <c r="P173" i="8"/>
  <c r="P110" i="9"/>
  <c r="J62" i="9"/>
  <c r="H68" i="9"/>
  <c r="E67" i="9"/>
  <c r="E170" i="8"/>
  <c r="Q189" i="8"/>
  <c r="Z131" i="9"/>
  <c r="Z62" i="9" s="1"/>
  <c r="Z226" i="9" s="1"/>
  <c r="E145" i="8"/>
  <c r="H146" i="8"/>
  <c r="F63" i="8"/>
  <c r="F62" i="8" s="1"/>
  <c r="F226" i="8" s="1"/>
  <c r="L62" i="8"/>
  <c r="C132" i="8"/>
  <c r="E223" i="9"/>
  <c r="P223" i="9" s="1"/>
  <c r="P137" i="9"/>
  <c r="Q186" i="9"/>
  <c r="Q185" i="9" s="1"/>
  <c r="H138" i="9"/>
  <c r="P138" i="9"/>
  <c r="H29" i="8"/>
  <c r="P29" i="8"/>
  <c r="P97" i="8"/>
  <c r="H97" i="8"/>
  <c r="M90" i="8"/>
  <c r="Q23" i="8"/>
  <c r="E23" i="8" s="1"/>
  <c r="R17" i="8"/>
  <c r="R35" i="8"/>
  <c r="R34" i="8" s="1"/>
  <c r="Q39" i="8"/>
  <c r="E39" i="8" s="1"/>
  <c r="Q71" i="8"/>
  <c r="R67" i="8"/>
  <c r="K40" i="9"/>
  <c r="K6" i="9" s="1"/>
  <c r="S63" i="9"/>
  <c r="S62" i="9" s="1"/>
  <c r="AB63" i="9"/>
  <c r="AB62" i="9" s="1"/>
  <c r="AB226" i="9" s="1"/>
  <c r="P193" i="9"/>
  <c r="H169" i="9"/>
  <c r="P169" i="9"/>
  <c r="L50" i="8"/>
  <c r="L40" i="8" s="1"/>
  <c r="L6" i="8" s="1"/>
  <c r="J108" i="8"/>
  <c r="J103" i="8" s="1"/>
  <c r="J63" i="8" s="1"/>
  <c r="J62" i="8" s="1"/>
  <c r="J226" i="8" s="1"/>
  <c r="N144" i="8"/>
  <c r="H119" i="8"/>
  <c r="P119" i="8"/>
  <c r="P158" i="8"/>
  <c r="P218" i="8"/>
  <c r="Q110" i="8"/>
  <c r="R109" i="8"/>
  <c r="R108" i="8" s="1"/>
  <c r="R103" i="8" s="1"/>
  <c r="R189" i="9"/>
  <c r="R185" i="9" s="1"/>
  <c r="L132" i="10"/>
  <c r="L63" i="10" s="1"/>
  <c r="L227" i="10" s="1"/>
  <c r="D50" i="8"/>
  <c r="M63" i="8"/>
  <c r="S63" i="8"/>
  <c r="P32" i="8"/>
  <c r="H102" i="8"/>
  <c r="P102" i="8" s="1"/>
  <c r="M63" i="9"/>
  <c r="P165" i="9"/>
  <c r="H182" i="9"/>
  <c r="P182" i="9"/>
  <c r="P225" i="9"/>
  <c r="Q52" i="10"/>
  <c r="J51" i="10"/>
  <c r="J41" i="10" s="1"/>
  <c r="E127" i="9"/>
  <c r="R73" i="9"/>
  <c r="R63" i="9" s="1"/>
  <c r="E18" i="8"/>
  <c r="Q17" i="8"/>
  <c r="H219" i="9"/>
  <c r="P219" i="9"/>
  <c r="M131" i="8"/>
  <c r="H116" i="8"/>
  <c r="E115" i="8"/>
  <c r="H106" i="9"/>
  <c r="P106" i="9" s="1"/>
  <c r="P76" i="8"/>
  <c r="T63" i="8"/>
  <c r="E150" i="9"/>
  <c r="Q148" i="9"/>
  <c r="Q144" i="9" s="1"/>
  <c r="Q131" i="9" s="1"/>
  <c r="D40" i="8"/>
  <c r="D226" i="8" s="1"/>
  <c r="N131" i="8"/>
  <c r="K144" i="8"/>
  <c r="K131" i="8" s="1"/>
  <c r="K62" i="8" s="1"/>
  <c r="H38" i="8"/>
  <c r="P38" i="8"/>
  <c r="H107" i="8"/>
  <c r="P107" i="8"/>
  <c r="E205" i="8"/>
  <c r="Q204" i="8"/>
  <c r="Q36" i="8"/>
  <c r="E37" i="8"/>
  <c r="P215" i="8"/>
  <c r="H31" i="9"/>
  <c r="P31" i="9" s="1"/>
  <c r="E42" i="8"/>
  <c r="H43" i="8"/>
  <c r="H42" i="8" s="1"/>
  <c r="P43" i="8"/>
  <c r="P87" i="8"/>
  <c r="I63" i="8"/>
  <c r="I62" i="8" s="1"/>
  <c r="I226" i="8" s="1"/>
  <c r="P30" i="8"/>
  <c r="H60" i="8"/>
  <c r="P60" i="8"/>
  <c r="Q80" i="8"/>
  <c r="R78" i="8"/>
  <c r="R73" i="8" s="1"/>
  <c r="H154" i="8"/>
  <c r="P154" i="8" s="1"/>
  <c r="Q165" i="8"/>
  <c r="R163" i="8"/>
  <c r="R161" i="8" s="1"/>
  <c r="R155" i="8" s="1"/>
  <c r="D63" i="9"/>
  <c r="D62" i="9" s="1"/>
  <c r="N63" i="9"/>
  <c r="N62" i="9" s="1"/>
  <c r="N226" i="9" s="1"/>
  <c r="P72" i="9"/>
  <c r="S185" i="8"/>
  <c r="P201" i="8"/>
  <c r="H71" i="9"/>
  <c r="P71" i="9" s="1"/>
  <c r="T185" i="8"/>
  <c r="H24" i="9"/>
  <c r="H17" i="9" s="1"/>
  <c r="P17" i="9" s="1"/>
  <c r="P24" i="9"/>
  <c r="P196" i="9"/>
  <c r="P20" i="8"/>
  <c r="O41" i="9"/>
  <c r="O40" i="9" s="1"/>
  <c r="O6" i="9" s="1"/>
  <c r="P77" i="9"/>
  <c r="C103" i="9"/>
  <c r="I42" i="10"/>
  <c r="P43" i="10"/>
  <c r="S155" i="8"/>
  <c r="S131" i="8" s="1"/>
  <c r="T175" i="8"/>
  <c r="H77" i="8"/>
  <c r="P77" i="8" s="1"/>
  <c r="N73" i="9"/>
  <c r="H74" i="9"/>
  <c r="P74" i="9"/>
  <c r="T155" i="8"/>
  <c r="T131" i="8" s="1"/>
  <c r="H86" i="9"/>
  <c r="P86" i="9"/>
  <c r="O103" i="9"/>
  <c r="O63" i="9" s="1"/>
  <c r="O62" i="9" s="1"/>
  <c r="O226" i="9" s="1"/>
  <c r="H112" i="9"/>
  <c r="P112" i="9" s="1"/>
  <c r="R133" i="9"/>
  <c r="R132" i="9" s="1"/>
  <c r="R131" i="9" s="1"/>
  <c r="F156" i="10"/>
  <c r="P156" i="10" s="1"/>
  <c r="Z155" i="9"/>
  <c r="W185" i="9"/>
  <c r="Q84" i="10"/>
  <c r="J82" i="10"/>
  <c r="G133" i="10"/>
  <c r="Q137" i="10"/>
  <c r="D176" i="10"/>
  <c r="P176" i="10" s="1"/>
  <c r="H188" i="9"/>
  <c r="H186" i="9" s="1"/>
  <c r="P188" i="9"/>
  <c r="Q37" i="10"/>
  <c r="M132" i="9"/>
  <c r="M131" i="9" s="1"/>
  <c r="K144" i="9"/>
  <c r="K131" i="9" s="1"/>
  <c r="K62" i="9" s="1"/>
  <c r="K226" i="9" s="1"/>
  <c r="P221" i="9"/>
  <c r="Q184" i="10"/>
  <c r="Q187" i="10"/>
  <c r="H201" i="9"/>
  <c r="H194" i="9" s="1"/>
  <c r="P194" i="9" s="1"/>
  <c r="Y155" i="9"/>
  <c r="Y131" i="9" s="1"/>
  <c r="H44" i="9"/>
  <c r="H42" i="9" s="1"/>
  <c r="H149" i="9"/>
  <c r="P149" i="9" s="1"/>
  <c r="Q191" i="10"/>
  <c r="O132" i="9"/>
  <c r="O131" i="9" s="1"/>
  <c r="W108" i="9"/>
  <c r="W103" i="9" s="1"/>
  <c r="H166" i="9"/>
  <c r="H163" i="9" s="1"/>
  <c r="P166" i="9"/>
  <c r="P199" i="9"/>
  <c r="C74" i="10"/>
  <c r="P99" i="10"/>
  <c r="Q149" i="10"/>
  <c r="E227" i="10" l="1"/>
  <c r="E7" i="10"/>
  <c r="K7" i="10"/>
  <c r="F132" i="10"/>
  <c r="F63" i="10" s="1"/>
  <c r="F227" i="10" s="1"/>
  <c r="H63" i="10"/>
  <c r="H227" i="10" s="1"/>
  <c r="Q156" i="10"/>
  <c r="H41" i="9"/>
  <c r="P42" i="9"/>
  <c r="H161" i="9"/>
  <c r="P163" i="9"/>
  <c r="Q41" i="10"/>
  <c r="K226" i="8"/>
  <c r="K6" i="8"/>
  <c r="R6" i="9"/>
  <c r="H172" i="9"/>
  <c r="H170" i="9" s="1"/>
  <c r="E170" i="9"/>
  <c r="P116" i="8"/>
  <c r="H115" i="8"/>
  <c r="H81" i="9"/>
  <c r="P81" i="9" s="1"/>
  <c r="P83" i="9"/>
  <c r="E94" i="8"/>
  <c r="Q92" i="8"/>
  <c r="Q90" i="8" s="1"/>
  <c r="P82" i="8"/>
  <c r="H82" i="8"/>
  <c r="H81" i="8" s="1"/>
  <c r="E81" i="8"/>
  <c r="W82" i="8"/>
  <c r="Q185" i="8"/>
  <c r="P98" i="9"/>
  <c r="E96" i="9"/>
  <c r="I41" i="10"/>
  <c r="P42" i="10"/>
  <c r="M62" i="8"/>
  <c r="R9" i="8"/>
  <c r="R8" i="8" s="1"/>
  <c r="R7" i="8" s="1"/>
  <c r="R6" i="8" s="1"/>
  <c r="H145" i="8"/>
  <c r="H144" i="8" s="1"/>
  <c r="P146" i="8"/>
  <c r="AD226" i="9"/>
  <c r="AD6" i="9"/>
  <c r="C40" i="8"/>
  <c r="H73" i="9"/>
  <c r="P73" i="9" s="1"/>
  <c r="C63" i="9"/>
  <c r="H75" i="8"/>
  <c r="H23" i="8"/>
  <c r="P23" i="8" s="1"/>
  <c r="E144" i="8"/>
  <c r="H67" i="9"/>
  <c r="P68" i="9"/>
  <c r="P15" i="8"/>
  <c r="P157" i="8"/>
  <c r="P64" i="9"/>
  <c r="D6" i="8"/>
  <c r="P190" i="9"/>
  <c r="H189" i="9"/>
  <c r="H185" i="9" s="1"/>
  <c r="N6" i="9"/>
  <c r="P58" i="9"/>
  <c r="E40" i="9"/>
  <c r="E126" i="9"/>
  <c r="P127" i="9"/>
  <c r="H127" i="9"/>
  <c r="H126" i="9" s="1"/>
  <c r="H124" i="9" s="1"/>
  <c r="E189" i="8"/>
  <c r="P189" i="8" s="1"/>
  <c r="P190" i="8"/>
  <c r="H56" i="8"/>
  <c r="H54" i="8" s="1"/>
  <c r="H50" i="8" s="1"/>
  <c r="E54" i="8"/>
  <c r="C63" i="8"/>
  <c r="H205" i="8"/>
  <c r="H204" i="8" s="1"/>
  <c r="E204" i="8"/>
  <c r="P204" i="8" s="1"/>
  <c r="P205" i="8"/>
  <c r="P109" i="9"/>
  <c r="H108" i="9"/>
  <c r="P108" i="9" s="1"/>
  <c r="P11" i="8"/>
  <c r="P189" i="9"/>
  <c r="F6" i="8"/>
  <c r="H98" i="9"/>
  <c r="H96" i="9" s="1"/>
  <c r="H90" i="9" s="1"/>
  <c r="P100" i="9"/>
  <c r="E165" i="8"/>
  <c r="Q163" i="8"/>
  <c r="W37" i="8"/>
  <c r="E36" i="8"/>
  <c r="H37" i="8"/>
  <c r="H36" i="8" s="1"/>
  <c r="H18" i="8"/>
  <c r="H17" i="8" s="1"/>
  <c r="E17" i="8"/>
  <c r="P17" i="8" s="1"/>
  <c r="P18" i="8"/>
  <c r="S226" i="9"/>
  <c r="S6" i="9"/>
  <c r="J6" i="9"/>
  <c r="J226" i="9"/>
  <c r="H162" i="8"/>
  <c r="P162" i="8"/>
  <c r="H170" i="8"/>
  <c r="P170" i="8" s="1"/>
  <c r="R131" i="8"/>
  <c r="H66" i="8"/>
  <c r="H64" i="8" s="1"/>
  <c r="E64" i="8"/>
  <c r="Z6" i="9"/>
  <c r="P192" i="9"/>
  <c r="P223" i="8"/>
  <c r="D63" i="10"/>
  <c r="H7" i="10"/>
  <c r="P44" i="9"/>
  <c r="E110" i="8"/>
  <c r="W110" i="8"/>
  <c r="Q109" i="8"/>
  <c r="E71" i="8"/>
  <c r="W71" i="8" s="1"/>
  <c r="Q67" i="8"/>
  <c r="C131" i="8"/>
  <c r="Q124" i="8"/>
  <c r="P161" i="9"/>
  <c r="T62" i="8"/>
  <c r="S62" i="8"/>
  <c r="D8" i="9"/>
  <c r="P9" i="9"/>
  <c r="O6" i="8"/>
  <c r="H178" i="9"/>
  <c r="H176" i="9" s="1"/>
  <c r="H175" i="9" s="1"/>
  <c r="E176" i="9"/>
  <c r="P201" i="9"/>
  <c r="Q25" i="8"/>
  <c r="Q9" i="8" s="1"/>
  <c r="E26" i="8"/>
  <c r="H188" i="8"/>
  <c r="P188" i="8" s="1"/>
  <c r="E186" i="8"/>
  <c r="C64" i="10"/>
  <c r="P133" i="10"/>
  <c r="G132" i="10"/>
  <c r="P132" i="10" s="1"/>
  <c r="Q35" i="8"/>
  <c r="W36" i="8"/>
  <c r="R62" i="9"/>
  <c r="R226" i="9" s="1"/>
  <c r="Q226" i="9" s="1"/>
  <c r="M62" i="9"/>
  <c r="W6" i="9"/>
  <c r="AA226" i="9"/>
  <c r="AA6" i="9"/>
  <c r="P192" i="8"/>
  <c r="Q133" i="8"/>
  <c r="Q132" i="8" s="1"/>
  <c r="E135" i="8"/>
  <c r="J6" i="8"/>
  <c r="Q62" i="9"/>
  <c r="Q6" i="9" s="1"/>
  <c r="V6" i="8"/>
  <c r="N227" i="10"/>
  <c r="N7" i="10"/>
  <c r="AB6" i="9"/>
  <c r="L7" i="10"/>
  <c r="G6" i="8"/>
  <c r="Q132" i="10"/>
  <c r="Y226" i="9"/>
  <c r="Y6" i="9"/>
  <c r="J74" i="10"/>
  <c r="P82" i="10"/>
  <c r="Q82" i="10"/>
  <c r="P115" i="8"/>
  <c r="R63" i="8"/>
  <c r="R62" i="8" s="1"/>
  <c r="P104" i="9"/>
  <c r="P51" i="10"/>
  <c r="Q51" i="10"/>
  <c r="P42" i="8"/>
  <c r="I226" i="9"/>
  <c r="I6" i="9"/>
  <c r="Q46" i="8"/>
  <c r="Q45" i="8" s="1"/>
  <c r="Q41" i="8" s="1"/>
  <c r="Q40" i="8" s="1"/>
  <c r="E47" i="8"/>
  <c r="P104" i="8"/>
  <c r="E80" i="8"/>
  <c r="Q78" i="8"/>
  <c r="Q73" i="8" s="1"/>
  <c r="H150" i="9"/>
  <c r="P150" i="9" s="1"/>
  <c r="E148" i="9"/>
  <c r="H39" i="8"/>
  <c r="P39" i="8" s="1"/>
  <c r="L226" i="8"/>
  <c r="E181" i="8"/>
  <c r="Q179" i="8"/>
  <c r="Q175" i="8" s="1"/>
  <c r="E126" i="8"/>
  <c r="W126" i="8" s="1"/>
  <c r="H127" i="8"/>
  <c r="H126" i="8" s="1"/>
  <c r="H124" i="8" s="1"/>
  <c r="P127" i="8"/>
  <c r="H99" i="8"/>
  <c r="H98" i="8" s="1"/>
  <c r="H96" i="8" s="1"/>
  <c r="E98" i="8"/>
  <c r="N6" i="8"/>
  <c r="W81" i="8"/>
  <c r="H209" i="9"/>
  <c r="P210" i="9"/>
  <c r="E185" i="9"/>
  <c r="L6" i="9"/>
  <c r="P58" i="8"/>
  <c r="F7" i="10"/>
  <c r="G63" i="10" l="1"/>
  <c r="H9" i="8"/>
  <c r="H8" i="8" s="1"/>
  <c r="H7" i="8" s="1"/>
  <c r="H181" i="8"/>
  <c r="H179" i="8" s="1"/>
  <c r="H175" i="8" s="1"/>
  <c r="E179" i="8"/>
  <c r="E78" i="8"/>
  <c r="H80" i="8"/>
  <c r="H78" i="8" s="1"/>
  <c r="H73" i="8" s="1"/>
  <c r="H63" i="8" s="1"/>
  <c r="H62" i="8" s="1"/>
  <c r="H226" i="8" s="1"/>
  <c r="E25" i="8"/>
  <c r="H26" i="8"/>
  <c r="H25" i="8" s="1"/>
  <c r="P26" i="8"/>
  <c r="P54" i="8"/>
  <c r="E50" i="8"/>
  <c r="P50" i="8" s="1"/>
  <c r="P98" i="8"/>
  <c r="E96" i="8"/>
  <c r="P96" i="8" s="1"/>
  <c r="Q74" i="10"/>
  <c r="J64" i="10"/>
  <c r="Q8" i="8"/>
  <c r="H110" i="8"/>
  <c r="H109" i="8" s="1"/>
  <c r="H108" i="8" s="1"/>
  <c r="H103" i="8" s="1"/>
  <c r="P110" i="8"/>
  <c r="E109" i="8"/>
  <c r="H161" i="8"/>
  <c r="H155" i="8" s="1"/>
  <c r="H35" i="8"/>
  <c r="H34" i="8" s="1"/>
  <c r="H186" i="8"/>
  <c r="H185" i="8" s="1"/>
  <c r="P144" i="8"/>
  <c r="P99" i="8"/>
  <c r="H148" i="9"/>
  <c r="H144" i="9" s="1"/>
  <c r="H131" i="9" s="1"/>
  <c r="P67" i="9"/>
  <c r="D7" i="9"/>
  <c r="P8" i="9"/>
  <c r="P64" i="8"/>
  <c r="P37" i="8"/>
  <c r="P56" i="8"/>
  <c r="P145" i="8"/>
  <c r="M226" i="8"/>
  <c r="M6" i="8"/>
  <c r="P81" i="8"/>
  <c r="H207" i="9"/>
  <c r="P207" i="9" s="1"/>
  <c r="P209" i="9"/>
  <c r="Q34" i="8"/>
  <c r="E46" i="8"/>
  <c r="H47" i="8"/>
  <c r="H46" i="8" s="1"/>
  <c r="H45" i="8" s="1"/>
  <c r="H41" i="8" s="1"/>
  <c r="H40" i="8" s="1"/>
  <c r="P47" i="8"/>
  <c r="P74" i="10"/>
  <c r="S226" i="8"/>
  <c r="S6" i="8"/>
  <c r="P66" i="8"/>
  <c r="P36" i="8"/>
  <c r="E35" i="8"/>
  <c r="W35" i="8" s="1"/>
  <c r="Q108" i="8"/>
  <c r="C62" i="8"/>
  <c r="P126" i="9"/>
  <c r="E124" i="9"/>
  <c r="P124" i="9" s="1"/>
  <c r="P75" i="8"/>
  <c r="C62" i="9"/>
  <c r="P185" i="9"/>
  <c r="E144" i="9"/>
  <c r="H103" i="9"/>
  <c r="P103" i="9" s="1"/>
  <c r="M6" i="9"/>
  <c r="M226" i="9"/>
  <c r="C63" i="10"/>
  <c r="P64" i="10"/>
  <c r="E175" i="9"/>
  <c r="P175" i="9" s="1"/>
  <c r="P176" i="9"/>
  <c r="T226" i="8"/>
  <c r="T6" i="8"/>
  <c r="W67" i="8"/>
  <c r="C6" i="8"/>
  <c r="I7" i="10"/>
  <c r="P41" i="10"/>
  <c r="I227" i="10"/>
  <c r="R226" i="8"/>
  <c r="Q226" i="8" s="1"/>
  <c r="H135" i="8"/>
  <c r="H133" i="8" s="1"/>
  <c r="H132" i="8" s="1"/>
  <c r="H131" i="8" s="1"/>
  <c r="E133" i="8"/>
  <c r="P178" i="9"/>
  <c r="D227" i="10"/>
  <c r="D7" i="10"/>
  <c r="W163" i="8"/>
  <c r="Q161" i="8"/>
  <c r="E9" i="8"/>
  <c r="W64" i="8"/>
  <c r="P172" i="9"/>
  <c r="P126" i="8"/>
  <c r="E124" i="8"/>
  <c r="P124" i="8" s="1"/>
  <c r="P186" i="8"/>
  <c r="E185" i="8"/>
  <c r="P185" i="8" s="1"/>
  <c r="P71" i="8"/>
  <c r="E67" i="8"/>
  <c r="H71" i="8"/>
  <c r="H67" i="8" s="1"/>
  <c r="H165" i="8"/>
  <c r="H163" i="8" s="1"/>
  <c r="E163" i="8"/>
  <c r="W17" i="8"/>
  <c r="P96" i="9"/>
  <c r="E90" i="9"/>
  <c r="H94" i="8"/>
  <c r="H92" i="8" s="1"/>
  <c r="H90" i="8" s="1"/>
  <c r="P94" i="8"/>
  <c r="E92" i="8"/>
  <c r="P170" i="9"/>
  <c r="E155" i="9"/>
  <c r="H155" i="9"/>
  <c r="G227" i="10"/>
  <c r="G7" i="10"/>
  <c r="H40" i="9"/>
  <c r="P40" i="9" s="1"/>
  <c r="P41" i="9"/>
  <c r="E45" i="8" l="1"/>
  <c r="P46" i="8"/>
  <c r="W34" i="8"/>
  <c r="P144" i="9"/>
  <c r="E131" i="9"/>
  <c r="P131" i="9" s="1"/>
  <c r="P179" i="8"/>
  <c r="E175" i="8"/>
  <c r="P175" i="8" s="1"/>
  <c r="E8" i="8"/>
  <c r="P9" i="8"/>
  <c r="P80" i="8"/>
  <c r="P155" i="9"/>
  <c r="P163" i="8"/>
  <c r="E161" i="8"/>
  <c r="P165" i="8"/>
  <c r="P148" i="9"/>
  <c r="C226" i="8"/>
  <c r="W124" i="8"/>
  <c r="P181" i="8"/>
  <c r="P90" i="9"/>
  <c r="E63" i="9"/>
  <c r="P109" i="8"/>
  <c r="E108" i="8"/>
  <c r="Q7" i="8"/>
  <c r="W8" i="8"/>
  <c r="H6" i="8"/>
  <c r="Q155" i="8"/>
  <c r="W161" i="8"/>
  <c r="W109" i="8"/>
  <c r="W9" i="8"/>
  <c r="E34" i="8"/>
  <c r="P34" i="8" s="1"/>
  <c r="P35" i="8"/>
  <c r="E73" i="8"/>
  <c r="P78" i="8"/>
  <c r="E90" i="8"/>
  <c r="P90" i="8" s="1"/>
  <c r="P92" i="8"/>
  <c r="E132" i="8"/>
  <c r="P133" i="8"/>
  <c r="P67" i="8"/>
  <c r="P135" i="8"/>
  <c r="C227" i="10"/>
  <c r="C7" i="10"/>
  <c r="C226" i="9"/>
  <c r="C6" i="9"/>
  <c r="Q103" i="8"/>
  <c r="D6" i="9"/>
  <c r="P7" i="9"/>
  <c r="D226" i="9"/>
  <c r="J63" i="10"/>
  <c r="Q64" i="10"/>
  <c r="P25" i="8"/>
  <c r="H63" i="9"/>
  <c r="H62" i="9" s="1"/>
  <c r="H226" i="9" s="1"/>
  <c r="Q63" i="10" l="1"/>
  <c r="J227" i="10"/>
  <c r="Q227" i="10" s="1"/>
  <c r="J7" i="10"/>
  <c r="Q7" i="10" s="1"/>
  <c r="P132" i="8"/>
  <c r="P7" i="10"/>
  <c r="E62" i="9"/>
  <c r="P63" i="9"/>
  <c r="P161" i="8"/>
  <c r="E155" i="8"/>
  <c r="P155" i="8" s="1"/>
  <c r="P63" i="10"/>
  <c r="E103" i="8"/>
  <c r="P108" i="8"/>
  <c r="Q131" i="8"/>
  <c r="W108" i="8"/>
  <c r="P73" i="8"/>
  <c r="W73" i="8"/>
  <c r="W103" i="8"/>
  <c r="Q63" i="8"/>
  <c r="H6" i="9"/>
  <c r="W7" i="8"/>
  <c r="E7" i="8"/>
  <c r="P8" i="8"/>
  <c r="P45" i="8"/>
  <c r="E41" i="8"/>
  <c r="E40" i="8" l="1"/>
  <c r="P40" i="8" s="1"/>
  <c r="P41" i="8"/>
  <c r="P227" i="10"/>
  <c r="E226" i="9"/>
  <c r="P226" i="9" s="1"/>
  <c r="E6" i="9"/>
  <c r="P6" i="9" s="1"/>
  <c r="P62" i="9"/>
  <c r="W155" i="8"/>
  <c r="Q62" i="8"/>
  <c r="P103" i="8"/>
  <c r="E63" i="8"/>
  <c r="P7" i="8"/>
  <c r="E131" i="8"/>
  <c r="P131" i="8" s="1"/>
  <c r="E62" i="8" l="1"/>
  <c r="P63" i="8"/>
  <c r="W63" i="8"/>
  <c r="W131" i="8"/>
  <c r="Q6" i="8"/>
  <c r="E226" i="8" l="1"/>
  <c r="P62" i="8"/>
  <c r="W62" i="8"/>
  <c r="E6" i="8"/>
  <c r="P6" i="8" s="1"/>
  <c r="W226" i="8" l="1"/>
  <c r="P226" i="8"/>
</calcChain>
</file>

<file path=xl/sharedStrings.xml><?xml version="1.0" encoding="utf-8"?>
<sst xmlns="http://schemas.openxmlformats.org/spreadsheetml/2006/main" count="1438" uniqueCount="541">
  <si>
    <t>Сақлаб туриш ва жорий таъмирлаш</t>
  </si>
  <si>
    <t>Ижара бўйича харажатлар</t>
  </si>
  <si>
    <t>АСОСИЙ ВОСИТАЛАР БЎЙИЧА ХАРАЖАТЛАР</t>
  </si>
  <si>
    <t>Асосий воситаларни капитал таъмирлаш</t>
  </si>
  <si>
    <t>Асосий воситаларни сотиб олиш</t>
  </si>
  <si>
    <t>Буюртмачини сақлаш харажатлари</t>
  </si>
  <si>
    <t>Қурилиш пудрат харажатлари</t>
  </si>
  <si>
    <t>БОШҚА ХАРАЖАТЛАР</t>
  </si>
  <si>
    <t>Мулк билан боғлиқ харажатлар, фоиз бундан мустасно</t>
  </si>
  <si>
    <t>Бошқа турли харажатлар</t>
  </si>
  <si>
    <t>III-гуруҳ «Капитал қўйилмалар»</t>
  </si>
  <si>
    <t>Асосий воситаларни лойиҳалаштириш</t>
  </si>
  <si>
    <t>Асосий воситаларни қуриш ва реконструкция қилиш</t>
  </si>
  <si>
    <t>I-гуруҳ «Иш ҳақи ва унга тенглаштирилган тўловлар»</t>
  </si>
  <si>
    <t>00 00 000</t>
  </si>
  <si>
    <t>Иш ҳақи</t>
  </si>
  <si>
    <t>41 10 000</t>
  </si>
  <si>
    <t>Пул шаклидаги иш ҳақи</t>
  </si>
  <si>
    <t>41 11 000</t>
  </si>
  <si>
    <t>Асосий иш ҳақи</t>
  </si>
  <si>
    <t>41 11 100</t>
  </si>
  <si>
    <t>Иш ҳақига устама ва қўшимча тўловлар</t>
  </si>
  <si>
    <t>41 11 200</t>
  </si>
  <si>
    <t>Умумтаълим, ўрта махсус, касб-ҳунар таълими муассасаларининг ўрнак кўрсатган ходимларини рағбатлантиришнинг Директор жамғармаси маблағлари</t>
  </si>
  <si>
    <t>41 11 210</t>
  </si>
  <si>
    <t>Тиббиёт ташкилотлари ходимларига устама ва қўшимчалар</t>
  </si>
  <si>
    <t>41 11 220</t>
  </si>
  <si>
    <t>Мактабгача талим муассасалари ходимларини моддий рагбатлантириш жамгармаси</t>
  </si>
  <si>
    <t>41 11 230</t>
  </si>
  <si>
    <t>Прочие надбавки и доплаты к заработной плате</t>
  </si>
  <si>
    <t>41 11 299</t>
  </si>
  <si>
    <t>Уй-жой-коммунал хизматлар бўйича ҳар ойлик компенсация тўловлари</t>
  </si>
  <si>
    <t>42 99 100</t>
  </si>
  <si>
    <t>Нафақалар</t>
  </si>
  <si>
    <t>47 11 100</t>
  </si>
  <si>
    <t>Ишсизлик бўйича нафақа</t>
  </si>
  <si>
    <t>47 11 110</t>
  </si>
  <si>
    <t>Вақтинча меҳнатга қобилиятсизлик нафақаси</t>
  </si>
  <si>
    <t>47 11 120</t>
  </si>
  <si>
    <t>Бола туғилгани учун нафақа</t>
  </si>
  <si>
    <t>47 11 130</t>
  </si>
  <si>
    <t>Дафн маросими учун нафақа</t>
  </si>
  <si>
    <t>47 11 140</t>
  </si>
  <si>
    <t>Ҳомиладорлик ва туғиш бўйича нафақа</t>
  </si>
  <si>
    <t>47 11 150</t>
  </si>
  <si>
    <t>Ногирон боласини тарбиялаётган ишловчи ота-онанинг бирига (васийга, ҳомийга) бола ўн олти ёшга тўлгунга қадар ойига қўшимча бир дам олиш куни учун нафақа</t>
  </si>
  <si>
    <t>47 11 160</t>
  </si>
  <si>
    <t>Болаликдан ногиронлар, пенсия тайинлаш учун зарур бўлган иш стажига эга бўлмаган қарияларга ва меҳнатга лаёқатсизларга нафақа</t>
  </si>
  <si>
    <t>47 11 170</t>
  </si>
  <si>
    <t>Пенсиялар</t>
  </si>
  <si>
    <t>47 11 400</t>
  </si>
  <si>
    <t>Муддатидан олдин тайинланган пенсиялар</t>
  </si>
  <si>
    <t>47 11 410</t>
  </si>
  <si>
    <t>Ишламайдиган пенсионерларга пенсиялар</t>
  </si>
  <si>
    <t>47 11 420</t>
  </si>
  <si>
    <t>Ишловчи пенсионерларга 50 фоиз миқдорида пенсия тўлови</t>
  </si>
  <si>
    <t>47 11 430</t>
  </si>
  <si>
    <t>Ишловчи пенсионерларга 100 фоиз миқдорида пенсия тўлови</t>
  </si>
  <si>
    <t>47 11 440</t>
  </si>
  <si>
    <t>Ишламайдиган оналарга, шунингдек бюджет ташкилотларида ишлайдиган оналарга бола икки ёшга тўлгунга қадар уни парваришлаш учун бериладиган ойлик нафақа</t>
  </si>
  <si>
    <t>47 21 100</t>
  </si>
  <si>
    <t>Вояга етмаган 16 (18) ёшгача болалари бўлган оилаларга нафақалар</t>
  </si>
  <si>
    <t>47 21 200</t>
  </si>
  <si>
    <t>Кам таъминланган оилаларга моддий ёрдам</t>
  </si>
  <si>
    <t>47 21 300</t>
  </si>
  <si>
    <t>Стипендиялар</t>
  </si>
  <si>
    <t>48 21 400</t>
  </si>
  <si>
    <t>41 20 000</t>
  </si>
  <si>
    <t>41 21 000</t>
  </si>
  <si>
    <t>Ягона ижтимоий тўлов</t>
  </si>
  <si>
    <t>41 21 100</t>
  </si>
  <si>
    <t>Ижтимоий эҳтиёжларга бошқа ажратмалар/бадаллар</t>
  </si>
  <si>
    <t>41 21 200</t>
  </si>
  <si>
    <t>Шартли ҳисобланадиган ижтимоий эҳтиёжларга ажратмалар/бадаллар</t>
  </si>
  <si>
    <t>41 22 000</t>
  </si>
  <si>
    <t>43 10 000</t>
  </si>
  <si>
    <t>Бино</t>
  </si>
  <si>
    <t>43 11 000</t>
  </si>
  <si>
    <t>Тураржой бинолари</t>
  </si>
  <si>
    <t>43 11 100</t>
  </si>
  <si>
    <t>Нотурар жой бинолари</t>
  </si>
  <si>
    <t>43 11 200</t>
  </si>
  <si>
    <t>Иншоот</t>
  </si>
  <si>
    <t>43 12 000</t>
  </si>
  <si>
    <t>Умумий фойдаланишдаги автомобиль йўллари</t>
  </si>
  <si>
    <t>43 12 100</t>
  </si>
  <si>
    <t>Лойиҳалаштириш ва қидирув ишлари харажатлари</t>
  </si>
  <si>
    <t>43 12 110</t>
  </si>
  <si>
    <t>Бошқа иншоотлар</t>
  </si>
  <si>
    <t>43 12 900</t>
  </si>
  <si>
    <t>Асосий воситаларни лойиҳалаштириш бўйича бошқа харажатлар</t>
  </si>
  <si>
    <t>43 19 000</t>
  </si>
  <si>
    <t>43 20 000</t>
  </si>
  <si>
    <t>43 21 000</t>
  </si>
  <si>
    <t>43 21 100</t>
  </si>
  <si>
    <t>43 21 200</t>
  </si>
  <si>
    <t>43 22 000</t>
  </si>
  <si>
    <t>43 22 100</t>
  </si>
  <si>
    <t>43 22 900</t>
  </si>
  <si>
    <t>Асосий воситаларни қуриш ва реконструкция қилиш билан боғлиқ бошқа харажатлар</t>
  </si>
  <si>
    <t>43 29 900</t>
  </si>
  <si>
    <t>Асосий воситалар бўйича бошқа харажатлар</t>
  </si>
  <si>
    <t>43 90 000</t>
  </si>
  <si>
    <t>43 90 100</t>
  </si>
  <si>
    <t>43 90 200</t>
  </si>
  <si>
    <t>Буюртмачининг бошқа харажатлари</t>
  </si>
  <si>
    <t>43 90 300</t>
  </si>
  <si>
    <t>42 00 000</t>
  </si>
  <si>
    <t>42 10 000</t>
  </si>
  <si>
    <t>42 11 000</t>
  </si>
  <si>
    <t>Чет давлатларга чиқиш билан боғлиқ</t>
  </si>
  <si>
    <t>42 12 000</t>
  </si>
  <si>
    <t>42 20 000</t>
  </si>
  <si>
    <t>42 21 000</t>
  </si>
  <si>
    <t>42 22 000</t>
  </si>
  <si>
    <t>Иссиқ сув ва иссиқлик энергияси</t>
  </si>
  <si>
    <t>42 23 000</t>
  </si>
  <si>
    <t>42 24 000</t>
  </si>
  <si>
    <t>42 25 000</t>
  </si>
  <si>
    <t>42 30 000</t>
  </si>
  <si>
    <t>Ер</t>
  </si>
  <si>
    <t>42 31 000</t>
  </si>
  <si>
    <t>42 32 000</t>
  </si>
  <si>
    <t>42 32 100</t>
  </si>
  <si>
    <t>42 32 200</t>
  </si>
  <si>
    <t>42 33 000</t>
  </si>
  <si>
    <t>42 33 100</t>
  </si>
  <si>
    <t>42 33 900</t>
  </si>
  <si>
    <t>Машиналар, жиҳозлар ва техника</t>
  </si>
  <si>
    <t>42 34 000</t>
  </si>
  <si>
    <t>Транспорт воситалари</t>
  </si>
  <si>
    <t>42 34 100</t>
  </si>
  <si>
    <t>Бошқа машиналар, жиҳозлар, техника ва ўтказгич қурилмалар</t>
  </si>
  <si>
    <t>42 34 900</t>
  </si>
  <si>
    <t>Мебель ва офис жиҳозлари</t>
  </si>
  <si>
    <t>42 34 910</t>
  </si>
  <si>
    <t>Компьютер жиҳозлари, ҳисоблаш ва аудио-видео техника</t>
  </si>
  <si>
    <t>42 34 920</t>
  </si>
  <si>
    <t>Электр энергия ва бошқа коммунал хизматларни ҳисобга олиш асбоблари</t>
  </si>
  <si>
    <t>42 34 930</t>
  </si>
  <si>
    <t>Иситиш қозонлари</t>
  </si>
  <si>
    <t>42 34 950</t>
  </si>
  <si>
    <t>Бошқа машиналар, жиҳозлар ва техника</t>
  </si>
  <si>
    <t>42 34 990</t>
  </si>
  <si>
    <t>Сақлаб туриш ва жорий таъмирлаш бўйича бошқа турдаги харажатлар</t>
  </si>
  <si>
    <t>42 39 000</t>
  </si>
  <si>
    <t>42 40 000</t>
  </si>
  <si>
    <t>42 41 000</t>
  </si>
  <si>
    <t>42 42 000</t>
  </si>
  <si>
    <t>42 42 100</t>
  </si>
  <si>
    <t>42 42 200</t>
  </si>
  <si>
    <t>42 43 000</t>
  </si>
  <si>
    <t>42 44 000</t>
  </si>
  <si>
    <t>42 44 100</t>
  </si>
  <si>
    <t>42 44 900</t>
  </si>
  <si>
    <t>42 44 910</t>
  </si>
  <si>
    <t>42 44 920</t>
  </si>
  <si>
    <t>42 44 990</t>
  </si>
  <si>
    <t>Ижара бўйича бошқа харажатлар</t>
  </si>
  <si>
    <t>42 49 000</t>
  </si>
  <si>
    <t>42 50 000</t>
  </si>
  <si>
    <t>Стратегик захиралар</t>
  </si>
  <si>
    <t>42 51 000</t>
  </si>
  <si>
    <t>Давлат захиралари</t>
  </si>
  <si>
    <t>42 51 100</t>
  </si>
  <si>
    <t>Озиқ овқат захиралари</t>
  </si>
  <si>
    <t>42 51 200</t>
  </si>
  <si>
    <t>Бошқа стратегик захиралар</t>
  </si>
  <si>
    <t>42 51 900</t>
  </si>
  <si>
    <t>42 52 000</t>
  </si>
  <si>
    <t>42 52 100</t>
  </si>
  <si>
    <t>42 52 110</t>
  </si>
  <si>
    <t>42 52 120</t>
  </si>
  <si>
    <t>Бошқа матбаа маҳсулотларини сотиб олиш</t>
  </si>
  <si>
    <t>42 52 130</t>
  </si>
  <si>
    <t>Кийим-кечак, пойабзал ва чойшаб-ғилофлар</t>
  </si>
  <si>
    <t>42 52 200</t>
  </si>
  <si>
    <t>Озиқ-овқат маҳсулотлари</t>
  </si>
  <si>
    <t>42 52 300</t>
  </si>
  <si>
    <t>Дори-дармонлар, тиббиётда фойдаланиладиган воситалар, вакциналар ва бактериологик препаратлар</t>
  </si>
  <si>
    <t>42 52 400</t>
  </si>
  <si>
    <t>Дори-дармонлар ва тиббиётда фойдаланиладиган воситалар</t>
  </si>
  <si>
    <t>42 52 410</t>
  </si>
  <si>
    <t>Вакциналар ва бактериологик препаратлар</t>
  </si>
  <si>
    <t>42 52 420</t>
  </si>
  <si>
    <t>Амбулатория шароитида даволанувчи имтиёзли беморлар контингентига рецепт асосида бепул берилувчи дори-дармонлар</t>
  </si>
  <si>
    <t>42 52 430</t>
  </si>
  <si>
    <t>Ижтимоий аҳамиятга эга бўлган дори воситалари ва тиббиёт буюмлари</t>
  </si>
  <si>
    <t>42 52 440</t>
  </si>
  <si>
    <t>Ёнилғи ва ЁММ</t>
  </si>
  <si>
    <t>42 52 500</t>
  </si>
  <si>
    <t>Кўмир</t>
  </si>
  <si>
    <t>42 52 600</t>
  </si>
  <si>
    <t>Қиш-баҳор мавсумига ғамланадиган озиқ-овқат маҳсулотлари</t>
  </si>
  <si>
    <t>42 52 700</t>
  </si>
  <si>
    <t>Моддий воситаларнинг бошқа захиралари</t>
  </si>
  <si>
    <t>42 52 900</t>
  </si>
  <si>
    <t>42 90 000</t>
  </si>
  <si>
    <t>Ўқитиш харажатлари</t>
  </si>
  <si>
    <t>42 91 000</t>
  </si>
  <si>
    <t>42 92 000</t>
  </si>
  <si>
    <t>42 92 100</t>
  </si>
  <si>
    <t>Ахборот ва коммуникация хизматлари</t>
  </si>
  <si>
    <t>42 92 200</t>
  </si>
  <si>
    <t>Объектларни қўриқлаш хизматлари</t>
  </si>
  <si>
    <t>42 93 000</t>
  </si>
  <si>
    <t>Товар ва хизматлар сотиб олиш бўйича бошқа харажатлар</t>
  </si>
  <si>
    <t>42 99 990</t>
  </si>
  <si>
    <t>43 00 000</t>
  </si>
  <si>
    <t>43 30 000</t>
  </si>
  <si>
    <t>43 31 000</t>
  </si>
  <si>
    <t>43 31 100</t>
  </si>
  <si>
    <t>43 31 200</t>
  </si>
  <si>
    <t>43 32 000</t>
  </si>
  <si>
    <t>43 32 100</t>
  </si>
  <si>
    <t>43 32 900</t>
  </si>
  <si>
    <t>Транспорт воситалари, машиналар, жиҳозлар ва техника</t>
  </si>
  <si>
    <t>43 33 000</t>
  </si>
  <si>
    <t>43 33 100</t>
  </si>
  <si>
    <t>43 33 200</t>
  </si>
  <si>
    <t>43 33 900</t>
  </si>
  <si>
    <t>Асосий воситаларни капитал таъмирлаш бўйича бошқа харажатлар</t>
  </si>
  <si>
    <t>43 39 000</t>
  </si>
  <si>
    <t>Асосий воситаларни ўрта таъмирлаш</t>
  </si>
  <si>
    <t>43 40 000</t>
  </si>
  <si>
    <t>43 41 000</t>
  </si>
  <si>
    <t>43 41 100</t>
  </si>
  <si>
    <t>43 41 200</t>
  </si>
  <si>
    <t>43 42 000</t>
  </si>
  <si>
    <t>43 42 100</t>
  </si>
  <si>
    <t>43 42 900</t>
  </si>
  <si>
    <t>43 43 000</t>
  </si>
  <si>
    <t>43 43 100</t>
  </si>
  <si>
    <t>43 43 900</t>
  </si>
  <si>
    <t>Бошқа асосий воситаларни ўрта таъмирлаш бўйича бошқа турли кўринишдаги харажатлар</t>
  </si>
  <si>
    <t>43 49 000</t>
  </si>
  <si>
    <t>43 50 000</t>
  </si>
  <si>
    <t>43 51 000</t>
  </si>
  <si>
    <t>43 52 000</t>
  </si>
  <si>
    <t>43 52 100</t>
  </si>
  <si>
    <t>43 52 200</t>
  </si>
  <si>
    <t>43 53 000</t>
  </si>
  <si>
    <t>43 54 000</t>
  </si>
  <si>
    <t>43 54 100</t>
  </si>
  <si>
    <t>43 54 900</t>
  </si>
  <si>
    <t>43 54 910</t>
  </si>
  <si>
    <t>Компьютер жиҳозлари, ҳисоблаш ва аудио-видео техникаси, ахборот технологияси ва керакли ашёлар</t>
  </si>
  <si>
    <t>43 54 920</t>
  </si>
  <si>
    <t>43 54 930</t>
  </si>
  <si>
    <t>Ўқув-лаборатория ускуналарини сотиб олиш</t>
  </si>
  <si>
    <t>43 54 940</t>
  </si>
  <si>
    <t>43 54 950</t>
  </si>
  <si>
    <t>Бошқа техника</t>
  </si>
  <si>
    <t>43 54 990</t>
  </si>
  <si>
    <t>Асосий воситалар сотиб олиш бўйича бошқа турдаги харажатлар</t>
  </si>
  <si>
    <t>43 55 000</t>
  </si>
  <si>
    <t>Етиштириладиган активлар</t>
  </si>
  <si>
    <t>43 55 100</t>
  </si>
  <si>
    <t>Номоддий активлар</t>
  </si>
  <si>
    <t>43 55 200</t>
  </si>
  <si>
    <t>Кутубхона фонди</t>
  </si>
  <si>
    <t>43 55 300</t>
  </si>
  <si>
    <t>Бошқа асосий воситаларни сотиб олиш бўйича харажатлар</t>
  </si>
  <si>
    <t>43 55 900</t>
  </si>
  <si>
    <t>СУБСИДИЯЛАР</t>
  </si>
  <si>
    <t>45 00 000</t>
  </si>
  <si>
    <t>Давлат ташкилотларига</t>
  </si>
  <si>
    <t>45 10 000</t>
  </si>
  <si>
    <t>Номолиявий давлат ташкилотларига</t>
  </si>
  <si>
    <t>45 11 000</t>
  </si>
  <si>
    <t>Молиявий давлат ташкилотларига</t>
  </si>
  <si>
    <t>45 12 000</t>
  </si>
  <si>
    <t>Хусусий ташкилотларга</t>
  </si>
  <si>
    <t>45 20 000</t>
  </si>
  <si>
    <t>Номолиявий хусусий ташкилотларга</t>
  </si>
  <si>
    <t>45 21 000</t>
  </si>
  <si>
    <t>Молиявий хусусий ташкилотларга</t>
  </si>
  <si>
    <t>45 22 000</t>
  </si>
  <si>
    <t>Нодавлат нотижорат ташкилотларга</t>
  </si>
  <si>
    <t>45 30 000</t>
  </si>
  <si>
    <t>ГРАНТЛАР</t>
  </si>
  <si>
    <t>46 00 000</t>
  </si>
  <si>
    <t>Давлат мақсадли жамғармаларига</t>
  </si>
  <si>
    <t>46 41 240</t>
  </si>
  <si>
    <t>ИЖТИМОИЙ НАФАҚАЛАР</t>
  </si>
  <si>
    <t>47 00 000</t>
  </si>
  <si>
    <t>Ижтимоий таъминот бўйича нафақалар</t>
  </si>
  <si>
    <t>47 10 000</t>
  </si>
  <si>
    <t>Пул шаклидаги ижтимоий таъминот бўйича нафақалар</t>
  </si>
  <si>
    <t>47 11 000</t>
  </si>
  <si>
    <t>Натурал кўринишидаги ижтимоий таъминот бўйича нафақалар</t>
  </si>
  <si>
    <t>47 12 000</t>
  </si>
  <si>
    <t>Ижтимоий ёрдам нафақалари</t>
  </si>
  <si>
    <t>47 20 000</t>
  </si>
  <si>
    <t>Пул шаклидаги ижтимоий ёрдам нафақалари</t>
  </si>
  <si>
    <t>47 21 000</t>
  </si>
  <si>
    <t>Имтиёзли беморлар контингентига бепул кўрсатилган юқори малакали ихтисослашган тиббий ёрдам харажатларини қоплаш</t>
  </si>
  <si>
    <t>47 21 400</t>
  </si>
  <si>
    <t>Етим болаларга ва ота-она қарамоғидан маҳрум бўлган болаларга нафақалар</t>
  </si>
  <si>
    <t>47 21 600</t>
  </si>
  <si>
    <t>Пул шаклидаги бошқа ижтимоий ёрдам нафақалари</t>
  </si>
  <si>
    <t>47 21 900</t>
  </si>
  <si>
    <t>Натура шаклидаги ижтимоий ёрдам нафақалари</t>
  </si>
  <si>
    <t>47 22 000</t>
  </si>
  <si>
    <t>Етим ва ота-она қарамоғидан маҳрум бўлган болаларни, кам таъминланган оилалардан бўлган ўқувчиларни ижтимоий қўллаб-қувватлаш нафақалари</t>
  </si>
  <si>
    <t>47 22 100</t>
  </si>
  <si>
    <t>Қишки кийим ва пойабзал билан таъминлаш харажатлари</t>
  </si>
  <si>
    <t>47 22 200</t>
  </si>
  <si>
    <t>Дарсликлар билан таъминлаш харажатлари</t>
  </si>
  <si>
    <t>47 22 300</t>
  </si>
  <si>
    <t>Йўл чиптаси билан таъминлаш харажатлари</t>
  </si>
  <si>
    <t>47 22 400</t>
  </si>
  <si>
    <t>Бепул озиқ-овқат билан таъминлаш харажатлари</t>
  </si>
  <si>
    <t>47 22 500</t>
  </si>
  <si>
    <t>Ёлғиз қариялар учун озиқ-овқат сотиб олиш харажатлари</t>
  </si>
  <si>
    <t>47 22 600</t>
  </si>
  <si>
    <t>Бепул рецепт бўйича имтиёзли контингент учун дори-дармон сотиб олиш харажатлари</t>
  </si>
  <si>
    <t>47 22 700</t>
  </si>
  <si>
    <t>Муҳтож ногиронларни протез-ортопедик буюмлар ва реабилитация техник воситалари билан таъминлаш харажатлари</t>
  </si>
  <si>
    <t>47 22 800</t>
  </si>
  <si>
    <t>Натура шаклида бошқа турдаги ижтимоий ёрдам нафақалари</t>
  </si>
  <si>
    <t>47 22 900</t>
  </si>
  <si>
    <t>Иш берувчиларнинг ижтимоий нафақалари</t>
  </si>
  <si>
    <t>47 30 000</t>
  </si>
  <si>
    <t>Иш берувчилар томонидан пул шаклида бериладиган ижтимоий нафақалар</t>
  </si>
  <si>
    <t>47 31 000</t>
  </si>
  <si>
    <t>Иш берувчилар томонидан натура шаклида бериладиган ижтимоий нафақалар</t>
  </si>
  <si>
    <t>47 32 000</t>
  </si>
  <si>
    <t>48 00 000</t>
  </si>
  <si>
    <t>48 10 000</t>
  </si>
  <si>
    <t>48 20 000</t>
  </si>
  <si>
    <t>Жорий</t>
  </si>
  <si>
    <t>48 21 000</t>
  </si>
  <si>
    <t>48 21 100</t>
  </si>
  <si>
    <t>Кадастр, ер тузиш, топографик-геодезик ва картографик ишлар харажатлари</t>
  </si>
  <si>
    <t>48 21 110</t>
  </si>
  <si>
    <t>Вакиллик харажатлари</t>
  </si>
  <si>
    <t>48 21 120</t>
  </si>
  <si>
    <t>Биринчи синф ўқувчиларига ўқув жиҳозлари сотиб олиш харажатлари</t>
  </si>
  <si>
    <t>48 21 130</t>
  </si>
  <si>
    <t>Электрон давлат харидларида иштирок этиш учун закалат тулови харажатлари</t>
  </si>
  <si>
    <t>48 21 140</t>
  </si>
  <si>
    <t>Мақсадли харажатлар</t>
  </si>
  <si>
    <t>48 21 180</t>
  </si>
  <si>
    <t>Бошқа харажатлар</t>
  </si>
  <si>
    <t>48 21 190</t>
  </si>
  <si>
    <t>Халқаро ва давлатлараро ташкилотларга аъзолик</t>
  </si>
  <si>
    <t>48 21 200</t>
  </si>
  <si>
    <t>Ҳукумат мукофотлари</t>
  </si>
  <si>
    <t>48 21 300</t>
  </si>
  <si>
    <t>Фуқароларга етказилган зарарларни қоплаш</t>
  </si>
  <si>
    <t>48 21 500</t>
  </si>
  <si>
    <t>Тиббиёт муассасаларининг моддий рағбатлантириш ва ривожлантириш Жамғармасини шакллантириш харажатлари</t>
  </si>
  <si>
    <t>48 21 600</t>
  </si>
  <si>
    <t>Капитал</t>
  </si>
  <si>
    <t>48 22 000</t>
  </si>
  <si>
    <t>МОЛИЯВИЙ АКТИВЛАР ВА МАЖБУРИЯТЛАР БЎЙИЧА ХАРАЖАТЛАР</t>
  </si>
  <si>
    <t>49 00 000</t>
  </si>
  <si>
    <t>Депозитлар</t>
  </si>
  <si>
    <t>49 11 100</t>
  </si>
  <si>
    <t>Молиявий ташкилотларга кредитлар</t>
  </si>
  <si>
    <t>49 11 370</t>
  </si>
  <si>
    <t>8381,41</t>
  </si>
  <si>
    <t>1 ЧОРАК</t>
  </si>
  <si>
    <t>ЖАМИ</t>
  </si>
  <si>
    <t>3340521000,0</t>
  </si>
  <si>
    <t>16 062 000,00</t>
  </si>
  <si>
    <t>47 250 000,0</t>
  </si>
  <si>
    <t>5 400 000</t>
  </si>
  <si>
    <t>111 000</t>
  </si>
  <si>
    <t>872 000,00</t>
  </si>
  <si>
    <t>1 250 000</t>
  </si>
  <si>
    <t>7 500 000</t>
  </si>
  <si>
    <t>38 000 000</t>
  </si>
  <si>
    <t>9 950 000</t>
  </si>
  <si>
    <t>387 000</t>
  </si>
  <si>
    <t>5 900 000</t>
  </si>
  <si>
    <t>15 300 000</t>
  </si>
  <si>
    <t>5 000 000</t>
  </si>
  <si>
    <t>25 000 000</t>
  </si>
  <si>
    <t>25000000</t>
  </si>
  <si>
    <t>16062000</t>
  </si>
  <si>
    <t>47250000</t>
  </si>
  <si>
    <t>5400000</t>
  </si>
  <si>
    <t>111000</t>
  </si>
  <si>
    <t>872000</t>
  </si>
  <si>
    <t>5000000</t>
  </si>
  <si>
    <t>7500000</t>
  </si>
  <si>
    <t>1250000</t>
  </si>
  <si>
    <t>13555000</t>
  </si>
  <si>
    <t>9950000</t>
  </si>
  <si>
    <t>387000</t>
  </si>
  <si>
    <t>5900000</t>
  </si>
  <si>
    <t>15300000</t>
  </si>
  <si>
    <t>835 130 000</t>
  </si>
  <si>
    <t>9601,2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</si>
  <si>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</si>
  <si>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</si>
  <si>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</si>
  <si>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</si>
  <si>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</si>
  <si>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</si>
  <si>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</si>
  <si>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Августь</t>
  </si>
  <si>
    <t>Сентябрь</t>
  </si>
  <si>
    <t>Октябрь</t>
  </si>
  <si>
    <t>Ноябрь</t>
  </si>
  <si>
    <t>Декабрь</t>
  </si>
  <si>
    <t>1744</t>
  </si>
  <si>
    <t>5090</t>
  </si>
  <si>
    <t>2 ЧОРАК</t>
  </si>
  <si>
    <t>3 ЧОРАК</t>
  </si>
  <si>
    <t>4 ЧОРАК</t>
  </si>
  <si>
    <t>xarajat turi</t>
  </si>
  <si>
    <t>2021 yil 1 yanvar holatiga qoldiq</t>
  </si>
  <si>
    <t xml:space="preserve">
debet</t>
  </si>
  <si>
    <t>kredit</t>
  </si>
  <si>
    <t>tasdiqlangan reja</t>
  </si>
  <si>
    <t xml:space="preserve">kiritilgan o‘zgarish </t>
  </si>
  <si>
    <t>kamaygan</t>
  </si>
  <si>
    <t>ko‘paygan</t>
  </si>
  <si>
    <t xml:space="preserve">
aniqlangan reja</t>
  </si>
  <si>
    <t>kassa xarajati</t>
  </si>
  <si>
    <t>Shundan xarid qilingan tovar-moddiy boyliklar (ish, xizmatlar)</t>
  </si>
  <si>
    <t>elektron do‘kon orqali</t>
  </si>
  <si>
    <t xml:space="preserve">auksion orqali </t>
  </si>
  <si>
    <t>tanlov
orqali</t>
  </si>
  <si>
    <t>tender
orqali</t>
  </si>
  <si>
    <t xml:space="preserve">
to‘g‘ridan-to‘g‘ri shartnoma orqali</t>
  </si>
  <si>
    <t>Hisobot oyi oxiriga qoldiq</t>
  </si>
  <si>
    <t>ming so‘mda</t>
  </si>
  <si>
    <t>I-guruh «Ish haqi va unga tenglashtirilgan to‘lovlar»</t>
  </si>
  <si>
    <t>Ish haqi</t>
  </si>
  <si>
    <t xml:space="preserve">
Pul shaklidagi ish haqi</t>
  </si>
  <si>
    <t>Asosiy ish haqi</t>
  </si>
  <si>
    <t>Nafaqalar</t>
  </si>
  <si>
    <t xml:space="preserve">
Vaqtincha mehnatga qobiliyatsizlik nafaqasi</t>
  </si>
  <si>
    <t>Homiladorlik va tug‘ish bo‘yicha nafaqa</t>
  </si>
  <si>
    <t xml:space="preserve">
II-guruh «Ish haqiga qo‘shimchalar»</t>
  </si>
  <si>
    <t xml:space="preserve">
Ijtimoiy ehtiyojlarga ajratmalar/badallar</t>
  </si>
  <si>
    <t>Ijtimoiy ehtiyojlarga haqiqatda qilinadigan ajratmalar/badallar</t>
  </si>
  <si>
    <t>Yagona ijtimoiy to‘lov</t>
  </si>
  <si>
    <t>IV-gruppa "Boshqa xarajatlar"</t>
  </si>
  <si>
    <t>TOVAR VA XIZMATLAR BO‘YIChA XARAJATLAR</t>
  </si>
  <si>
    <t>Xizmat safarlari xarajatlari</t>
  </si>
  <si>
    <t xml:space="preserve">
Respublika hududida</t>
  </si>
  <si>
    <t>Kommunal xizmatlari</t>
  </si>
  <si>
    <t xml:space="preserve">
Elektroenergiya</t>
  </si>
  <si>
    <t>Tabiiy gaz</t>
  </si>
  <si>
    <t>Sovuq suv va oqova</t>
  </si>
  <si>
    <t>Chiqindilarni tozalash, olib chiqib ketish bilan bog‘liq xizmatlar hamda energetik va boshqa resurslar (benzin va boshqa YoMMlardan tashqari)ni sotib olish</t>
  </si>
  <si>
    <t>Moddiy aylanma vositalar zaxiralariga xarajatlar</t>
  </si>
  <si>
    <t xml:space="preserve">
Boshqa moddiy aylanma vositalar</t>
  </si>
  <si>
    <t>Tovar-moddiy zaxiralar</t>
  </si>
  <si>
    <t>Tovar-moddiy zaxiralar (qog‘oz va boshqa matbaa mahsulotlaridan tashqari)</t>
  </si>
  <si>
    <t>Qog‘oz xarid qilish uchun xarajatlar</t>
  </si>
  <si>
    <t xml:space="preserve">
Tovar va xizmatlar sotib olish uchun boshqa xarajatlar</t>
  </si>
  <si>
    <t xml:space="preserve">
Telefon, telekommunikatsiya va axborot xizmatlari</t>
  </si>
  <si>
    <t>Telefon, telegraf va pochta xizmatlari</t>
  </si>
  <si>
    <t xml:space="preserve">
Ob’ektlarni qo‘riqlash xizmatlari</t>
  </si>
  <si>
    <t xml:space="preserve">
IJTIMOIY NAFAQALAR</t>
  </si>
  <si>
    <t>Ish beruvchilarning ijtimoiy nafaqalari</t>
  </si>
  <si>
    <t>Ish beruvchilar tomonidan pul shaklida beriladigan ijtimoiy nafaqalar</t>
  </si>
  <si>
    <t>Jami;</t>
  </si>
  <si>
    <t>debet</t>
  </si>
  <si>
    <t>kiritilgan o‘zgarish</t>
  </si>
  <si>
    <t xml:space="preserve">
kamaygan</t>
  </si>
  <si>
    <t>aniqlangan reja</t>
  </si>
  <si>
    <t xml:space="preserve">auksion
orqali </t>
  </si>
  <si>
    <t xml:space="preserve">
tanlov
orqali</t>
  </si>
  <si>
    <t xml:space="preserve">
Ijtimoiy ehtiyojlarga boshqa ajratmalar/badallar</t>
  </si>
  <si>
    <t xml:space="preserve">
IV-gruppa "Boshqa xarajatlar"</t>
  </si>
  <si>
    <t xml:space="preserve">
TOVAR VA XIZMATLAR BO‘YIChA XARAJATLAR</t>
  </si>
  <si>
    <t xml:space="preserve">
Xizmat safarlari xarajatlari</t>
  </si>
  <si>
    <t xml:space="preserve">
Kommunal xizmatlari</t>
  </si>
  <si>
    <t xml:space="preserve">
Saqlab turish va joriy ta’mirlash</t>
  </si>
  <si>
    <t xml:space="preserve">
Bino</t>
  </si>
  <si>
    <t xml:space="preserve">
Noturar joy binolari</t>
  </si>
  <si>
    <t>Mashinalar, jihozlar va texnika</t>
  </si>
  <si>
    <t xml:space="preserve">
Transport vositalari</t>
  </si>
  <si>
    <t xml:space="preserve">
Boshqa mashinalar, jihozlar, texnika va o‘tkazgich qurilmalar</t>
  </si>
  <si>
    <t>Kompyuter jihozlari, hisoblash va audio-video texnika</t>
  </si>
  <si>
    <t>Boshqa mashinalar, jihozlar va texnika</t>
  </si>
  <si>
    <t>Saqlab turish va joriy ta’mirlash bo‘yicha boshqa turdagi xarajatlar</t>
  </si>
  <si>
    <t>Boshqa moddiy aylanma vositalar</t>
  </si>
  <si>
    <t xml:space="preserve">
Qog‘oz xarid qilish uchun xarajatlar</t>
  </si>
  <si>
    <t>Oziq-ovqat mahsulotlari</t>
  </si>
  <si>
    <t xml:space="preserve">
Yonilg‘i va YoMM</t>
  </si>
  <si>
    <t>Tovar va xizmatlar sotib olish uchun boshqa xarajatlar</t>
  </si>
  <si>
    <t xml:space="preserve">
O‘qitish xarajatlari</t>
  </si>
  <si>
    <t xml:space="preserve">
Telefon, telegraf va pochta xizmatlari</t>
  </si>
  <si>
    <t xml:space="preserve">
Axborot va kommunikatsiya xizmatlari</t>
  </si>
  <si>
    <t>Ob’ektlarni qo‘riqlash xizmatlari</t>
  </si>
  <si>
    <t>Tovar va xizmatlar sotib olish bo‘yicha boshqa xarajatlar</t>
  </si>
  <si>
    <t>ASOSIY VOSITALAR BO‘YIChA XARAJATLAR</t>
  </si>
  <si>
    <t>Asosiy vositalarni sotib olish</t>
  </si>
  <si>
    <t xml:space="preserve">
Boshqa mashinalar, jihozlar va texnika</t>
  </si>
  <si>
    <t xml:space="preserve">
Mebel va ofis jihozlari</t>
  </si>
  <si>
    <t xml:space="preserve">
Kompyuter jihozlari, hisoblash va audio-video texnikasi, axborot texnologiyasi va kerakli ashyolar</t>
  </si>
  <si>
    <t xml:space="preserve">
BOSHQA XARAJATLAR</t>
  </si>
  <si>
    <t>Boshqa turli xarajatlar</t>
  </si>
  <si>
    <t>Joriy</t>
  </si>
  <si>
    <t>Kadastr, yer tuzish, topografik-geodezik va kartografik ishlar xarajatlari</t>
  </si>
  <si>
    <t xml:space="preserve">
Elektron davlat xaridlarida ishtirok etish uchun zakalat tulovi xarajatlari</t>
  </si>
  <si>
    <t>Boshqa xarajatlar</t>
  </si>
  <si>
    <t xml:space="preserve">
kredit</t>
  </si>
  <si>
    <t xml:space="preserve">
kamaygan </t>
  </si>
  <si>
    <t xml:space="preserve">
ko‘paygan</t>
  </si>
  <si>
    <t xml:space="preserve">
Shundan xarid qilingan tovar-moddiy boyliklar (ish, xizmatlar)</t>
  </si>
  <si>
    <t xml:space="preserve">
auksion orqali </t>
  </si>
  <si>
    <t>tanlov orqali</t>
  </si>
  <si>
    <t>tender orqali</t>
  </si>
  <si>
    <t>to‘g‘ridan-to‘g‘ri shartnoma orqali</t>
  </si>
  <si>
    <t xml:space="preserve">
I-guruh «Ish haqi va unga tenglashtirilgan to‘lovlar»</t>
  </si>
  <si>
    <t>Pul shaklidagi ish haqi</t>
  </si>
  <si>
    <t xml:space="preserve">
Asosiy ish haqi</t>
  </si>
  <si>
    <t xml:space="preserve">
Nafaqalar</t>
  </si>
  <si>
    <t>Vaqtincha mehnatga qobiliyatsizlik nafaqasi</t>
  </si>
  <si>
    <t>Elektroenergiya</t>
  </si>
  <si>
    <t xml:space="preserve">
Chiqindilarni tozalash, olib chiqib ketish bilan bog‘liq xizmatlar hamda energetik va boshqa resurslar (benzin va boshqa YoMMlardan tashqari)ni sotib olish</t>
  </si>
  <si>
    <t>Saqlab turish va joriy ta’mirlash</t>
  </si>
  <si>
    <t>Bino</t>
  </si>
  <si>
    <t>Noturar joy binolari</t>
  </si>
  <si>
    <t>Transport vositalari</t>
  </si>
  <si>
    <t>Elektr energiya va boshqa kommunal xizmatlarni hisobga olish asboblari</t>
  </si>
  <si>
    <t xml:space="preserve">
Moddiy aylanma vositalar zaxiralariga xarajatlar</t>
  </si>
  <si>
    <t>Telefon, telekommunikatsiya va axborot xizmatlari</t>
  </si>
  <si>
    <t xml:space="preserve">
ASOSIY VOSITALAR BO‘YIChA XARAJATLAR</t>
  </si>
  <si>
    <t xml:space="preserve">
Boshqa texnika</t>
  </si>
  <si>
    <t xml:space="preserve">
BOShQA XARAJATLAR</t>
  </si>
  <si>
    <t xml:space="preserve">
Boshqa turli xarajatlar</t>
  </si>
  <si>
    <t>Xarajatlar moddasi nomi</t>
  </si>
  <si>
    <t>JAMI</t>
  </si>
  <si>
    <t>8500</t>
  </si>
  <si>
    <t>Bandlik va mehnat munosabatlari vazirligi markaziy apparatida 2021 yil 12 oyida byudjetdan ajratilgan mablag‘larning
maqsadli sarflanishi hamda davlat xaridlari to‘g‘risida
MA’LUMOT</t>
  </si>
  <si>
    <t xml:space="preserve">2021 yil 12 oyi ijrosi </t>
  </si>
  <si>
    <t>13144,730</t>
  </si>
  <si>
    <t xml:space="preserve">
Bandlik va mehnat munosabatlari vazirligi markaziy apparatida 2021 yil 12 oyida byudjetdan tashqari jamg‘armadan ajratilgan mablag‘larning
maqsadli sarflanishi hamda davlat xaridlari to‘g‘risida
MA’LUMOT</t>
  </si>
  <si>
    <t>2021 yil 12 oyi ijrosi</t>
  </si>
  <si>
    <t>Ijtimoiy ehtiyojlarga ajratmalar/badallar</t>
  </si>
  <si>
    <t>Respublika hududida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</si>
</sst>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#,##0\ _с_ў_м"/>
    <numFmt numFmtId="166" formatCode="_-* #,##0.00_р_._-;\-* #,##0.00_р_._-;_-* &quot;-&quot;??_р_._-;_-@_-"/>
    <numFmt numFmtId="167" formatCode="_-* #,##0.0_-;\-* #,##0.0_-;_-* &quot;-&quot;??_-;_-@_-"/>
    <numFmt numFmtId="168" formatCode="_-* #,##0_-;\-* #,##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b/>
      <sz val="8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rgb="FFFF000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1" fillId="0" borderId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3" applyFont="1" applyFill="1" applyBorder="1" applyProtection="1">
      <protection locked="0"/>
    </xf>
    <xf numFmtId="49" fontId="3" fillId="0" borderId="0" xfId="3" applyNumberFormat="1" applyFont="1" applyFill="1" applyBorder="1" applyAlignment="1" applyProtection="1">
      <alignment horizontal="center" vertical="center"/>
      <protection locked="0"/>
    </xf>
    <xf numFmtId="165" fontId="3" fillId="0" borderId="0" xfId="3" applyNumberFormat="1" applyFont="1" applyFill="1" applyBorder="1" applyAlignment="1" applyProtection="1">
      <alignment horizontal="center" vertical="center"/>
      <protection locked="0"/>
    </xf>
    <xf numFmtId="165" fontId="6" fillId="0" borderId="0" xfId="3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Protection="1"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center" vertical="center"/>
    </xf>
    <xf numFmtId="0" fontId="6" fillId="0" borderId="2" xfId="3" applyFont="1" applyFill="1" applyBorder="1" applyAlignment="1" applyProtection="1">
      <alignment horizontal="center" vertical="center" wrapText="1"/>
      <protection locked="0"/>
    </xf>
    <xf numFmtId="43" fontId="3" fillId="0" borderId="0" xfId="4" applyFont="1" applyFill="1" applyBorder="1" applyAlignment="1" applyProtection="1">
      <alignment horizontal="center" vertical="center"/>
      <protection locked="0"/>
    </xf>
    <xf numFmtId="43" fontId="8" fillId="2" borderId="1" xfId="4" applyFont="1" applyFill="1" applyBorder="1" applyAlignment="1">
      <alignment horizontal="center" vertical="center"/>
    </xf>
    <xf numFmtId="43" fontId="9" fillId="0" borderId="1" xfId="4" applyFont="1" applyBorder="1" applyAlignment="1">
      <alignment horizontal="center" vertical="center"/>
    </xf>
    <xf numFmtId="43" fontId="8" fillId="0" borderId="1" xfId="4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2" fontId="3" fillId="0" borderId="0" xfId="3" applyNumberFormat="1" applyFont="1" applyFill="1" applyBorder="1" applyAlignment="1" applyProtection="1">
      <alignment horizontal="center" vertical="center"/>
      <protection locked="0"/>
    </xf>
    <xf numFmtId="43" fontId="8" fillId="0" borderId="1" xfId="4" applyFont="1" applyBorder="1" applyAlignment="1">
      <alignment horizontal="center" vertical="center" wrapText="1"/>
    </xf>
    <xf numFmtId="43" fontId="6" fillId="0" borderId="0" xfId="4" applyFont="1" applyFill="1" applyBorder="1" applyProtection="1">
      <protection locked="0"/>
    </xf>
    <xf numFmtId="168" fontId="3" fillId="3" borderId="0" xfId="4" applyNumberFormat="1" applyFont="1" applyFill="1" applyBorder="1" applyProtection="1">
      <protection locked="0"/>
    </xf>
    <xf numFmtId="168" fontId="9" fillId="0" borderId="1" xfId="4" applyNumberFormat="1" applyFont="1" applyBorder="1" applyAlignment="1">
      <alignment horizontal="center" vertical="center"/>
    </xf>
    <xf numFmtId="168" fontId="8" fillId="0" borderId="1" xfId="4" applyNumberFormat="1" applyFont="1" applyBorder="1" applyAlignment="1">
      <alignment horizontal="center" vertical="center"/>
    </xf>
    <xf numFmtId="168" fontId="3" fillId="3" borderId="0" xfId="4" applyNumberFormat="1" applyFont="1" applyFill="1" applyBorder="1" applyAlignment="1" applyProtection="1">
      <alignment horizontal="center" vertical="center"/>
      <protection locked="0"/>
    </xf>
    <xf numFmtId="167" fontId="6" fillId="0" borderId="0" xfId="4" applyNumberFormat="1" applyFont="1" applyFill="1" applyBorder="1" applyProtection="1">
      <protection locked="0"/>
    </xf>
    <xf numFmtId="167" fontId="10" fillId="0" borderId="2" xfId="4" applyNumberFormat="1" applyFont="1" applyFill="1" applyBorder="1" applyAlignment="1" applyProtection="1">
      <alignment horizontal="center" vertical="center" wrapText="1"/>
      <protection locked="0"/>
    </xf>
    <xf numFmtId="43" fontId="8" fillId="2" borderId="1" xfId="4" applyFont="1" applyFill="1" applyBorder="1" applyAlignment="1">
      <alignment horizontal="left" vertical="center"/>
    </xf>
    <xf numFmtId="43" fontId="3" fillId="0" borderId="0" xfId="4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49" fontId="3" fillId="0" borderId="0" xfId="3" applyNumberFormat="1" applyFont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center" vertical="center" wrapText="1"/>
      <protection locked="0"/>
    </xf>
    <xf numFmtId="164" fontId="3" fillId="0" borderId="0" xfId="3" applyNumberFormat="1" applyFont="1" applyProtection="1">
      <protection locked="0"/>
    </xf>
    <xf numFmtId="0" fontId="6" fillId="0" borderId="2" xfId="3" applyFont="1" applyBorder="1" applyAlignment="1" applyProtection="1">
      <alignment horizontal="center" vertical="center" wrapText="1"/>
      <protection locked="0"/>
    </xf>
    <xf numFmtId="165" fontId="3" fillId="0" borderId="0" xfId="3" applyNumberFormat="1" applyFont="1" applyAlignment="1" applyProtection="1">
      <alignment horizontal="center" vertical="center"/>
      <protection locked="0"/>
    </xf>
    <xf numFmtId="165" fontId="6" fillId="0" borderId="0" xfId="3" applyNumberFormat="1" applyFont="1" applyAlignment="1" applyProtection="1">
      <alignment horizontal="center" vertical="center"/>
      <protection locked="0"/>
    </xf>
    <xf numFmtId="0" fontId="6" fillId="0" borderId="0" xfId="3" applyFont="1" applyProtection="1">
      <protection locked="0"/>
    </xf>
    <xf numFmtId="2" fontId="3" fillId="0" borderId="0" xfId="3" applyNumberFormat="1" applyFont="1" applyAlignment="1" applyProtection="1">
      <alignment horizontal="center" vertical="center"/>
      <protection locked="0"/>
    </xf>
    <xf numFmtId="49" fontId="3" fillId="0" borderId="0" xfId="3" applyNumberFormat="1" applyFont="1" applyAlignment="1" applyProtection="1">
      <alignment vertical="center"/>
      <protection locked="0"/>
    </xf>
    <xf numFmtId="49" fontId="6" fillId="0" borderId="0" xfId="3" applyNumberFormat="1" applyFont="1" applyAlignment="1" applyProtection="1">
      <alignment horizontal="center" vertical="center"/>
      <protection locked="0"/>
    </xf>
    <xf numFmtId="167" fontId="11" fillId="2" borderId="1" xfId="4" applyNumberFormat="1" applyFont="1" applyFill="1" applyBorder="1" applyAlignment="1">
      <alignment horizontal="left" vertical="center"/>
    </xf>
    <xf numFmtId="167" fontId="11" fillId="2" borderId="1" xfId="1" applyNumberFormat="1" applyFont="1" applyFill="1" applyBorder="1" applyAlignment="1">
      <alignment horizontal="center" vertical="center"/>
    </xf>
    <xf numFmtId="167" fontId="11" fillId="2" borderId="1" xfId="4" applyNumberFormat="1" applyFont="1" applyFill="1" applyBorder="1" applyAlignment="1">
      <alignment horizontal="center" vertical="center"/>
    </xf>
    <xf numFmtId="167" fontId="12" fillId="0" borderId="1" xfId="1" applyNumberFormat="1" applyFont="1" applyBorder="1" applyAlignment="1">
      <alignment horizontal="center" vertical="center"/>
    </xf>
    <xf numFmtId="167" fontId="12" fillId="0" borderId="1" xfId="4" applyNumberFormat="1" applyFont="1" applyBorder="1" applyAlignment="1">
      <alignment horizontal="center" vertical="center"/>
    </xf>
    <xf numFmtId="167" fontId="12" fillId="3" borderId="1" xfId="1" applyNumberFormat="1" applyFont="1" applyFill="1" applyBorder="1" applyAlignment="1">
      <alignment horizontal="center" vertical="center"/>
    </xf>
    <xf numFmtId="167" fontId="11" fillId="0" borderId="1" xfId="1" applyNumberFormat="1" applyFont="1" applyBorder="1" applyAlignment="1">
      <alignment horizontal="center" vertical="center"/>
    </xf>
    <xf numFmtId="167" fontId="11" fillId="0" borderId="1" xfId="4" applyNumberFormat="1" applyFont="1" applyBorder="1" applyAlignment="1">
      <alignment horizontal="center" vertical="center"/>
    </xf>
    <xf numFmtId="167" fontId="2" fillId="0" borderId="1" xfId="4" applyNumberFormat="1" applyFont="1" applyFill="1" applyBorder="1" applyAlignment="1" applyProtection="1">
      <alignment horizontal="center" vertical="center" wrapText="1"/>
      <protection locked="0"/>
    </xf>
    <xf numFmtId="167" fontId="11" fillId="3" borderId="1" xfId="1" applyNumberFormat="1" applyFont="1" applyFill="1" applyBorder="1" applyAlignment="1">
      <alignment horizontal="center" vertical="center"/>
    </xf>
    <xf numFmtId="167" fontId="15" fillId="3" borderId="0" xfId="0" applyNumberFormat="1" applyFont="1" applyFill="1" applyBorder="1" applyAlignment="1">
      <alignment horizontal="center" vertical="center" wrapText="1"/>
    </xf>
    <xf numFmtId="167" fontId="8" fillId="2" borderId="1" xfId="4" applyNumberFormat="1" applyFont="1" applyFill="1" applyBorder="1" applyAlignment="1">
      <alignment horizontal="left" vertical="center"/>
    </xf>
    <xf numFmtId="167" fontId="9" fillId="0" borderId="1" xfId="4" applyNumberFormat="1" applyFont="1" applyBorder="1" applyAlignment="1">
      <alignment horizontal="center" vertical="center"/>
    </xf>
    <xf numFmtId="167" fontId="8" fillId="0" borderId="1" xfId="4" applyNumberFormat="1" applyFont="1" applyBorder="1" applyAlignment="1">
      <alignment horizontal="center" vertical="center"/>
    </xf>
    <xf numFmtId="167" fontId="9" fillId="4" borderId="1" xfId="4" applyNumberFormat="1" applyFont="1" applyFill="1" applyBorder="1" applyAlignment="1">
      <alignment horizontal="center" vertical="center"/>
    </xf>
    <xf numFmtId="168" fontId="9" fillId="4" borderId="1" xfId="4" applyNumberFormat="1" applyFont="1" applyFill="1" applyBorder="1" applyAlignment="1">
      <alignment horizontal="center" vertical="center"/>
    </xf>
    <xf numFmtId="168" fontId="3" fillId="0" borderId="0" xfId="3" applyNumberFormat="1" applyFont="1" applyFill="1" applyBorder="1" applyProtection="1">
      <protection locked="0"/>
    </xf>
    <xf numFmtId="43" fontId="3" fillId="0" borderId="0" xfId="4" applyFont="1" applyFill="1" applyBorder="1" applyProtection="1">
      <protection locked="0"/>
    </xf>
    <xf numFmtId="49" fontId="9" fillId="3" borderId="1" xfId="1" applyNumberFormat="1" applyFont="1" applyFill="1" applyBorder="1" applyAlignment="1">
      <alignment horizontal="center" vertical="center"/>
    </xf>
    <xf numFmtId="167" fontId="12" fillId="3" borderId="1" xfId="4" applyNumberFormat="1" applyFont="1" applyFill="1" applyBorder="1" applyAlignment="1">
      <alignment horizontal="center" vertical="center"/>
    </xf>
    <xf numFmtId="0" fontId="3" fillId="3" borderId="0" xfId="3" applyFont="1" applyFill="1" applyBorder="1" applyProtection="1">
      <protection locked="0"/>
    </xf>
    <xf numFmtId="168" fontId="9" fillId="3" borderId="1" xfId="4" applyNumberFormat="1" applyFont="1" applyFill="1" applyBorder="1" applyAlignment="1">
      <alignment horizontal="center" vertical="center"/>
    </xf>
    <xf numFmtId="167" fontId="9" fillId="3" borderId="1" xfId="4" applyNumberFormat="1" applyFont="1" applyFill="1" applyBorder="1" applyAlignment="1">
      <alignment horizontal="center" vertical="center"/>
    </xf>
    <xf numFmtId="165" fontId="3" fillId="3" borderId="0" xfId="3" applyNumberFormat="1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Protection="1">
      <protection locked="0"/>
    </xf>
    <xf numFmtId="164" fontId="3" fillId="3" borderId="0" xfId="3" applyNumberFormat="1" applyFont="1" applyFill="1" applyProtection="1">
      <protection locked="0"/>
    </xf>
    <xf numFmtId="0" fontId="8" fillId="2" borderId="1" xfId="1" applyFont="1" applyFill="1" applyBorder="1" applyAlignment="1">
      <alignment horizontal="center" vertical="center" wrapText="1"/>
    </xf>
    <xf numFmtId="0" fontId="6" fillId="0" borderId="1" xfId="3" applyFont="1" applyBorder="1" applyAlignment="1" applyProtection="1">
      <alignment vertical="top" wrapText="1"/>
      <protection locked="0"/>
    </xf>
    <xf numFmtId="0" fontId="8" fillId="2" borderId="1" xfId="1" applyFont="1" applyFill="1" applyBorder="1" applyAlignment="1">
      <alignment horizontal="left" vertical="center" wrapText="1"/>
    </xf>
    <xf numFmtId="168" fontId="13" fillId="3" borderId="0" xfId="4" applyNumberFormat="1" applyFont="1" applyFill="1" applyBorder="1" applyProtection="1">
      <protection locked="0"/>
    </xf>
    <xf numFmtId="0" fontId="13" fillId="0" borderId="0" xfId="3" applyFont="1" applyProtection="1">
      <protection locked="0"/>
    </xf>
    <xf numFmtId="43" fontId="13" fillId="3" borderId="0" xfId="4" applyFont="1" applyFill="1" applyBorder="1" applyProtection="1">
      <protection locked="0"/>
    </xf>
    <xf numFmtId="168" fontId="13" fillId="3" borderId="0" xfId="4" applyNumberFormat="1" applyFont="1" applyFill="1" applyBorder="1" applyAlignment="1" applyProtection="1">
      <alignment horizontal="center" vertical="center"/>
      <protection locked="0"/>
    </xf>
    <xf numFmtId="43" fontId="13" fillId="3" borderId="0" xfId="4" applyFont="1" applyFill="1" applyBorder="1" applyAlignment="1" applyProtection="1">
      <alignment horizontal="center" vertical="center"/>
      <protection locked="0"/>
    </xf>
    <xf numFmtId="168" fontId="16" fillId="0" borderId="1" xfId="4" applyNumberFormat="1" applyFont="1" applyBorder="1" applyAlignment="1">
      <alignment horizontal="center" vertical="center"/>
    </xf>
    <xf numFmtId="43" fontId="16" fillId="0" borderId="1" xfId="4" applyFont="1" applyBorder="1" applyAlignment="1">
      <alignment horizontal="center" vertical="center"/>
    </xf>
    <xf numFmtId="168" fontId="16" fillId="3" borderId="1" xfId="4" applyNumberFormat="1" applyFont="1" applyFill="1" applyBorder="1" applyAlignment="1">
      <alignment horizontal="center" vertical="center"/>
    </xf>
    <xf numFmtId="167" fontId="12" fillId="0" borderId="1" xfId="1" applyNumberFormat="1" applyFont="1" applyFill="1" applyBorder="1" applyAlignment="1">
      <alignment horizontal="center" vertical="center"/>
    </xf>
    <xf numFmtId="0" fontId="4" fillId="0" borderId="0" xfId="3" applyFont="1" applyAlignment="1" applyProtection="1">
      <alignment horizont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43" fontId="6" fillId="0" borderId="1" xfId="4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/>
      <protection locked="0"/>
    </xf>
  </cellXfs>
  <cellStyles count="6">
    <cellStyle name="Обычный" xfId="0" builtinId="0"/>
    <cellStyle name="Обычный 2" xfId="1" xr:uid="{00000000-0005-0000-0000-000001000000}"/>
    <cellStyle name="Обычный 4" xfId="2" xr:uid="{00000000-0005-0000-0000-000002000000}"/>
    <cellStyle name="Обычный_1 чорак хар.смет.чор ижроси ва Д,К, қарз" xfId="3" xr:uid="{00000000-0005-0000-0000-000003000000}"/>
    <cellStyle name="Финансовый" xfId="4" builtinId="3"/>
    <cellStyle name="Финансовый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70C0"/>
  </sheetPr>
  <dimension ref="A1:DK259"/>
  <sheetViews>
    <sheetView showOutlineSymbols="0" view="pageBreakPreview" zoomScaleNormal="115" zoomScaleSheetLayoutView="100" workbookViewId="0">
      <selection activeCell="I69" sqref="I69"/>
    </sheetView>
  </sheetViews>
  <sheetFormatPr defaultColWidth="9.15234375" defaultRowHeight="12.9" x14ac:dyDescent="0.35"/>
  <cols>
    <col min="1" max="1" width="49.15234375" style="1" customWidth="1"/>
    <col min="2" max="2" width="9.15234375" style="1"/>
    <col min="3" max="3" width="10.3828125" style="2" customWidth="1"/>
    <col min="4" max="4" width="11.84375" style="2" customWidth="1"/>
    <col min="5" max="5" width="13.15234375" style="14" customWidth="1"/>
    <col min="6" max="6" width="10.3828125" style="2" customWidth="1"/>
    <col min="7" max="7" width="13.3828125" style="2" bestFit="1" customWidth="1"/>
    <col min="8" max="8" width="13.3828125" style="2" customWidth="1"/>
    <col min="9" max="9" width="16.15234375" style="2" bestFit="1" customWidth="1"/>
    <col min="10" max="10" width="12.53515625" style="2" customWidth="1"/>
    <col min="11" max="11" width="9.3828125" style="2" customWidth="1"/>
    <col min="12" max="12" width="8.3828125" style="2" customWidth="1"/>
    <col min="13" max="13" width="8.53515625" style="2" customWidth="1"/>
    <col min="14" max="14" width="10.15234375" style="2" customWidth="1"/>
    <col min="15" max="15" width="14.15234375" style="2" bestFit="1" customWidth="1"/>
    <col min="16" max="16" width="6" style="1" customWidth="1"/>
    <col min="17" max="17" width="9.15234375" style="74" bestFit="1" customWidth="1"/>
    <col min="18" max="18" width="9.3828125" style="76" bestFit="1" customWidth="1"/>
    <col min="19" max="30" width="8.69140625" style="74" customWidth="1"/>
    <col min="31" max="16384" width="9.15234375" style="1"/>
  </cols>
  <sheetData>
    <row r="1" spans="1:115" s="34" customFormat="1" x14ac:dyDescent="0.35">
      <c r="C1" s="35"/>
      <c r="D1" s="35"/>
      <c r="E1" s="14"/>
      <c r="F1" s="35"/>
      <c r="G1" s="35"/>
      <c r="H1" s="35"/>
      <c r="I1" s="35"/>
      <c r="J1" s="35"/>
      <c r="K1" s="35"/>
      <c r="L1" s="35"/>
      <c r="M1" s="35"/>
      <c r="N1" s="35"/>
      <c r="O1" s="35"/>
      <c r="Q1" s="74"/>
      <c r="R1" s="74"/>
      <c r="S1" s="74"/>
      <c r="T1" s="74"/>
      <c r="U1" s="74"/>
      <c r="V1" s="74"/>
      <c r="W1" s="75"/>
      <c r="X1" s="75"/>
      <c r="Y1" s="75"/>
      <c r="Z1" s="75"/>
      <c r="AA1" s="75"/>
      <c r="AB1" s="75"/>
      <c r="AC1" s="75"/>
      <c r="AD1" s="75"/>
    </row>
    <row r="2" spans="1:115" s="34" customFormat="1" ht="71.150000000000006" customHeight="1" x14ac:dyDescent="0.4">
      <c r="A2" s="83" t="s">
        <v>534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Q2" s="74"/>
      <c r="R2" s="74"/>
      <c r="S2" s="74"/>
      <c r="T2" s="74"/>
      <c r="U2" s="74"/>
      <c r="V2" s="74"/>
      <c r="W2" s="75"/>
      <c r="X2" s="75"/>
      <c r="Y2" s="75"/>
      <c r="Z2" s="75"/>
      <c r="AA2" s="75"/>
      <c r="AB2" s="75"/>
      <c r="AC2" s="75"/>
      <c r="AD2" s="75"/>
    </row>
    <row r="3" spans="1:115" s="34" customFormat="1" ht="12.75" customHeight="1" x14ac:dyDescent="0.35">
      <c r="C3" s="43"/>
      <c r="D3" s="43"/>
      <c r="E3" s="43"/>
      <c r="F3" s="43"/>
      <c r="G3" s="43"/>
      <c r="H3" s="43"/>
      <c r="I3" s="35"/>
      <c r="J3" s="35"/>
      <c r="K3" s="35"/>
      <c r="L3" s="35"/>
      <c r="M3" s="35"/>
      <c r="N3" s="35"/>
      <c r="O3" s="44" t="s">
        <v>430</v>
      </c>
      <c r="Q3" s="74"/>
      <c r="R3" s="74"/>
      <c r="S3" s="74"/>
      <c r="T3" s="74"/>
      <c r="U3" s="74"/>
      <c r="V3" s="74"/>
      <c r="W3" s="75"/>
      <c r="X3" s="75"/>
      <c r="Y3" s="75"/>
      <c r="Z3" s="75"/>
      <c r="AA3" s="75"/>
      <c r="AB3" s="75"/>
      <c r="AC3" s="75"/>
      <c r="AD3" s="75"/>
    </row>
    <row r="4" spans="1:115" ht="40.5" customHeight="1" x14ac:dyDescent="0.35">
      <c r="A4" s="84" t="s">
        <v>531</v>
      </c>
      <c r="B4" s="84" t="s">
        <v>413</v>
      </c>
      <c r="C4" s="84" t="s">
        <v>414</v>
      </c>
      <c r="D4" s="84"/>
      <c r="E4" s="85" t="s">
        <v>417</v>
      </c>
      <c r="F4" s="84" t="s">
        <v>418</v>
      </c>
      <c r="G4" s="84"/>
      <c r="H4" s="84" t="s">
        <v>535</v>
      </c>
      <c r="I4" s="84"/>
      <c r="J4" s="84" t="s">
        <v>423</v>
      </c>
      <c r="K4" s="84"/>
      <c r="L4" s="84"/>
      <c r="M4" s="84"/>
      <c r="N4" s="84"/>
      <c r="O4" s="84" t="s">
        <v>429</v>
      </c>
    </row>
    <row r="5" spans="1:115" ht="48.55" customHeight="1" x14ac:dyDescent="0.35">
      <c r="A5" s="84"/>
      <c r="B5" s="84"/>
      <c r="C5" s="6" t="s">
        <v>464</v>
      </c>
      <c r="D5" s="6" t="s">
        <v>416</v>
      </c>
      <c r="E5" s="85"/>
      <c r="F5" s="6" t="s">
        <v>419</v>
      </c>
      <c r="G5" s="6" t="s">
        <v>420</v>
      </c>
      <c r="H5" s="6" t="s">
        <v>421</v>
      </c>
      <c r="I5" s="6" t="s">
        <v>422</v>
      </c>
      <c r="J5" s="6" t="s">
        <v>424</v>
      </c>
      <c r="K5" s="6" t="s">
        <v>425</v>
      </c>
      <c r="L5" s="6" t="s">
        <v>426</v>
      </c>
      <c r="M5" s="6" t="s">
        <v>427</v>
      </c>
      <c r="N5" s="6" t="s">
        <v>428</v>
      </c>
      <c r="O5" s="84"/>
      <c r="R5" s="76" t="s">
        <v>364</v>
      </c>
      <c r="S5" s="74" t="s">
        <v>396</v>
      </c>
      <c r="T5" s="74" t="s">
        <v>397</v>
      </c>
      <c r="U5" s="74" t="s">
        <v>398</v>
      </c>
      <c r="V5" s="74" t="s">
        <v>399</v>
      </c>
      <c r="W5" s="74" t="s">
        <v>400</v>
      </c>
      <c r="X5" s="74" t="s">
        <v>401</v>
      </c>
      <c r="Y5" s="74" t="s">
        <v>402</v>
      </c>
      <c r="Z5" s="74" t="s">
        <v>403</v>
      </c>
      <c r="AA5" s="74" t="s">
        <v>404</v>
      </c>
      <c r="AB5" s="74" t="s">
        <v>405</v>
      </c>
      <c r="AC5" s="74" t="s">
        <v>406</v>
      </c>
      <c r="AD5" s="74" t="s">
        <v>407</v>
      </c>
    </row>
    <row r="6" spans="1:115" ht="36.75" customHeight="1" x14ac:dyDescent="0.35">
      <c r="A6" s="15" t="s">
        <v>532</v>
      </c>
      <c r="B6" s="32"/>
      <c r="C6" s="45">
        <f>+C7+C34+C40+C62</f>
        <v>38745</v>
      </c>
      <c r="D6" s="45">
        <f t="shared" ref="D6:O6" si="0">+D7+D34+D40+D62</f>
        <v>290215.7</v>
      </c>
      <c r="E6" s="45">
        <f>+E7+E34+E40+E62</f>
        <v>5658386</v>
      </c>
      <c r="F6" s="45">
        <f t="shared" si="0"/>
        <v>73394.399999999994</v>
      </c>
      <c r="G6" s="45">
        <f t="shared" si="0"/>
        <v>707520.21</v>
      </c>
      <c r="H6" s="45">
        <f t="shared" si="0"/>
        <v>6292511.8100000005</v>
      </c>
      <c r="I6" s="45">
        <f t="shared" si="0"/>
        <v>6135868.2887399998</v>
      </c>
      <c r="J6" s="45">
        <f t="shared" si="0"/>
        <v>2025</v>
      </c>
      <c r="K6" s="45">
        <f t="shared" si="0"/>
        <v>0</v>
      </c>
      <c r="L6" s="45">
        <f t="shared" si="0"/>
        <v>0</v>
      </c>
      <c r="M6" s="45">
        <f t="shared" si="0"/>
        <v>0</v>
      </c>
      <c r="N6" s="46">
        <f t="shared" si="0"/>
        <v>28239.453570000001</v>
      </c>
      <c r="O6" s="45">
        <f t="shared" si="0"/>
        <v>0</v>
      </c>
      <c r="P6" s="1">
        <f>IF(+C6+D6+E6+F6+G6+H6+I6+J6+K6+L6+M6+N6&lt;&gt;0,1,0)</f>
        <v>1</v>
      </c>
      <c r="Q6" s="32">
        <f>+Q7+Q34+Q40+Q62</f>
        <v>5658386</v>
      </c>
      <c r="R6" s="32">
        <f t="shared" ref="R6:AD6" si="1">+R7+R34+R40+R62</f>
        <v>5658386</v>
      </c>
      <c r="S6" s="32">
        <f t="shared" si="1"/>
        <v>437834</v>
      </c>
      <c r="T6" s="32">
        <f t="shared" si="1"/>
        <v>413563</v>
      </c>
      <c r="U6" s="32">
        <f t="shared" si="1"/>
        <v>425239</v>
      </c>
      <c r="V6" s="32">
        <f t="shared" si="1"/>
        <v>635515</v>
      </c>
      <c r="W6" s="32">
        <f t="shared" si="1"/>
        <v>486486</v>
      </c>
      <c r="X6" s="32">
        <f t="shared" si="1"/>
        <v>486306</v>
      </c>
      <c r="Y6" s="32">
        <f t="shared" si="1"/>
        <v>617466</v>
      </c>
      <c r="Z6" s="32">
        <f t="shared" si="1"/>
        <v>486396</v>
      </c>
      <c r="AA6" s="32">
        <f t="shared" si="1"/>
        <v>486396</v>
      </c>
      <c r="AB6" s="32">
        <f t="shared" si="1"/>
        <v>616374</v>
      </c>
      <c r="AC6" s="32">
        <f t="shared" si="1"/>
        <v>494618</v>
      </c>
      <c r="AD6" s="32">
        <f t="shared" si="1"/>
        <v>72193</v>
      </c>
    </row>
    <row r="7" spans="1:115" ht="29.25" customHeight="1" x14ac:dyDescent="0.35">
      <c r="A7" s="7" t="s">
        <v>431</v>
      </c>
      <c r="B7" s="8" t="s">
        <v>14</v>
      </c>
      <c r="C7" s="46">
        <f t="shared" ref="C7:O8" si="2">+C8</f>
        <v>0</v>
      </c>
      <c r="D7" s="46">
        <f>+D8</f>
        <v>227137.6</v>
      </c>
      <c r="E7" s="47">
        <f t="shared" si="2"/>
        <v>4425501</v>
      </c>
      <c r="F7" s="46">
        <f t="shared" si="2"/>
        <v>40304</v>
      </c>
      <c r="G7" s="46">
        <f t="shared" si="2"/>
        <v>554613.30999999994</v>
      </c>
      <c r="H7" s="46">
        <f t="shared" si="2"/>
        <v>4939810.3100000005</v>
      </c>
      <c r="I7" s="46">
        <f>+I8</f>
        <v>4934553.5576199992</v>
      </c>
      <c r="J7" s="46">
        <f t="shared" si="2"/>
        <v>0</v>
      </c>
      <c r="K7" s="46">
        <f t="shared" si="2"/>
        <v>0</v>
      </c>
      <c r="L7" s="46">
        <f t="shared" si="2"/>
        <v>0</v>
      </c>
      <c r="M7" s="46">
        <f t="shared" si="2"/>
        <v>0</v>
      </c>
      <c r="N7" s="46">
        <f t="shared" si="2"/>
        <v>0</v>
      </c>
      <c r="O7" s="46">
        <f t="shared" si="2"/>
        <v>0</v>
      </c>
      <c r="P7" s="1">
        <f t="shared" ref="P7:P70" si="3">IF(+C7+D7+E7+F7+G7+H7+I7+J7+K7+L7+M7+N7&lt;&gt;0,1,0)</f>
        <v>1</v>
      </c>
      <c r="Q7" s="32">
        <f>+Q8</f>
        <v>4425501</v>
      </c>
      <c r="R7" s="32">
        <f t="shared" ref="Q7:AD8" si="4">+R8</f>
        <v>4425501</v>
      </c>
      <c r="S7" s="32">
        <f t="shared" si="4"/>
        <v>321322</v>
      </c>
      <c r="T7" s="32">
        <f t="shared" si="4"/>
        <v>321322</v>
      </c>
      <c r="U7" s="32">
        <f t="shared" si="4"/>
        <v>302000</v>
      </c>
      <c r="V7" s="32">
        <f t="shared" si="4"/>
        <v>491618</v>
      </c>
      <c r="W7" s="32">
        <f t="shared" si="4"/>
        <v>386852</v>
      </c>
      <c r="X7" s="32">
        <f t="shared" si="4"/>
        <v>386672</v>
      </c>
      <c r="Y7" s="32">
        <f t="shared" si="4"/>
        <v>491618</v>
      </c>
      <c r="Z7" s="32">
        <f t="shared" si="4"/>
        <v>386762</v>
      </c>
      <c r="AA7" s="32">
        <f t="shared" si="4"/>
        <v>386762</v>
      </c>
      <c r="AB7" s="32">
        <f t="shared" si="4"/>
        <v>491618</v>
      </c>
      <c r="AC7" s="32">
        <f t="shared" si="4"/>
        <v>386762</v>
      </c>
      <c r="AD7" s="32">
        <f t="shared" si="4"/>
        <v>72193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  <row r="8" spans="1:115" ht="15.75" customHeight="1" x14ac:dyDescent="0.35">
      <c r="A8" s="9" t="s">
        <v>432</v>
      </c>
      <c r="B8" s="12" t="s">
        <v>16</v>
      </c>
      <c r="C8" s="48">
        <f t="shared" si="2"/>
        <v>0</v>
      </c>
      <c r="D8" s="48">
        <f>+D9</f>
        <v>227137.6</v>
      </c>
      <c r="E8" s="49">
        <f t="shared" si="2"/>
        <v>4425501</v>
      </c>
      <c r="F8" s="48">
        <f t="shared" si="2"/>
        <v>40304</v>
      </c>
      <c r="G8" s="48">
        <f t="shared" si="2"/>
        <v>554613.30999999994</v>
      </c>
      <c r="H8" s="48">
        <f t="shared" si="2"/>
        <v>4939810.3100000005</v>
      </c>
      <c r="I8" s="48">
        <f>+I9</f>
        <v>4934553.5576199992</v>
      </c>
      <c r="J8" s="48">
        <f t="shared" si="2"/>
        <v>0</v>
      </c>
      <c r="K8" s="48">
        <f t="shared" si="2"/>
        <v>0</v>
      </c>
      <c r="L8" s="48">
        <f t="shared" si="2"/>
        <v>0</v>
      </c>
      <c r="M8" s="48">
        <f t="shared" si="2"/>
        <v>0</v>
      </c>
      <c r="N8" s="48">
        <f t="shared" si="2"/>
        <v>0</v>
      </c>
      <c r="O8" s="48">
        <f t="shared" si="2"/>
        <v>0</v>
      </c>
      <c r="P8" s="1">
        <f t="shared" si="3"/>
        <v>1</v>
      </c>
      <c r="Q8" s="27">
        <f t="shared" si="4"/>
        <v>4425501</v>
      </c>
      <c r="R8" s="16">
        <f t="shared" si="4"/>
        <v>4425501</v>
      </c>
      <c r="S8" s="27">
        <f t="shared" si="4"/>
        <v>321322</v>
      </c>
      <c r="T8" s="27">
        <f t="shared" si="4"/>
        <v>321322</v>
      </c>
      <c r="U8" s="27">
        <f t="shared" si="4"/>
        <v>302000</v>
      </c>
      <c r="V8" s="27">
        <f t="shared" si="4"/>
        <v>491618</v>
      </c>
      <c r="W8" s="27">
        <f t="shared" si="4"/>
        <v>386852</v>
      </c>
      <c r="X8" s="27">
        <f t="shared" si="4"/>
        <v>386672</v>
      </c>
      <c r="Y8" s="27">
        <f t="shared" si="4"/>
        <v>491618</v>
      </c>
      <c r="Z8" s="27">
        <f t="shared" si="4"/>
        <v>386762</v>
      </c>
      <c r="AA8" s="27">
        <f t="shared" si="4"/>
        <v>386762</v>
      </c>
      <c r="AB8" s="27">
        <f t="shared" si="4"/>
        <v>491618</v>
      </c>
      <c r="AC8" s="27">
        <f t="shared" si="4"/>
        <v>386762</v>
      </c>
      <c r="AD8" s="27">
        <f t="shared" si="4"/>
        <v>72193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ht="21" customHeight="1" x14ac:dyDescent="0.35">
      <c r="A9" s="9" t="s">
        <v>433</v>
      </c>
      <c r="B9" s="12" t="s">
        <v>18</v>
      </c>
      <c r="C9" s="48">
        <f t="shared" ref="C9:O9" si="5">+C10+C11+C17+C25</f>
        <v>0</v>
      </c>
      <c r="D9" s="48">
        <f>+D10+D11+D17+D25</f>
        <v>227137.6</v>
      </c>
      <c r="E9" s="49">
        <f>+E10+E11+E17+E25</f>
        <v>4425501</v>
      </c>
      <c r="F9" s="48">
        <f t="shared" si="5"/>
        <v>40304</v>
      </c>
      <c r="G9" s="48">
        <f t="shared" si="5"/>
        <v>554613.30999999994</v>
      </c>
      <c r="H9" s="48">
        <f>+H10+H11+H17+H25</f>
        <v>4939810.3100000005</v>
      </c>
      <c r="I9" s="48">
        <f>+I10+I11+I17+I25</f>
        <v>4934553.5576199992</v>
      </c>
      <c r="J9" s="48">
        <f t="shared" si="5"/>
        <v>0</v>
      </c>
      <c r="K9" s="48">
        <f t="shared" si="5"/>
        <v>0</v>
      </c>
      <c r="L9" s="48">
        <f t="shared" si="5"/>
        <v>0</v>
      </c>
      <c r="M9" s="48">
        <f t="shared" si="5"/>
        <v>0</v>
      </c>
      <c r="N9" s="48">
        <f t="shared" si="5"/>
        <v>0</v>
      </c>
      <c r="O9" s="48">
        <f t="shared" si="5"/>
        <v>0</v>
      </c>
      <c r="P9" s="1">
        <f t="shared" si="3"/>
        <v>1</v>
      </c>
      <c r="Q9" s="27">
        <f t="shared" ref="Q9:AD9" si="6">+Q10+Q11+Q17+Q25</f>
        <v>4425501</v>
      </c>
      <c r="R9" s="16">
        <f t="shared" si="6"/>
        <v>4425501</v>
      </c>
      <c r="S9" s="27">
        <f t="shared" si="6"/>
        <v>321322</v>
      </c>
      <c r="T9" s="27">
        <f t="shared" si="6"/>
        <v>321322</v>
      </c>
      <c r="U9" s="27">
        <f t="shared" si="6"/>
        <v>302000</v>
      </c>
      <c r="V9" s="27">
        <f t="shared" si="6"/>
        <v>491618</v>
      </c>
      <c r="W9" s="27">
        <f t="shared" si="6"/>
        <v>386852</v>
      </c>
      <c r="X9" s="27">
        <f t="shared" si="6"/>
        <v>386672</v>
      </c>
      <c r="Y9" s="27">
        <f t="shared" si="6"/>
        <v>491618</v>
      </c>
      <c r="Z9" s="27">
        <f t="shared" si="6"/>
        <v>386762</v>
      </c>
      <c r="AA9" s="27">
        <f t="shared" si="6"/>
        <v>386762</v>
      </c>
      <c r="AB9" s="27">
        <f t="shared" si="6"/>
        <v>491618</v>
      </c>
      <c r="AC9" s="27">
        <f t="shared" si="6"/>
        <v>386762</v>
      </c>
      <c r="AD9" s="27">
        <f t="shared" si="6"/>
        <v>72193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ht="31.5" customHeight="1" x14ac:dyDescent="0.35">
      <c r="A10" s="9" t="s">
        <v>434</v>
      </c>
      <c r="B10" s="12" t="s">
        <v>20</v>
      </c>
      <c r="C10" s="48"/>
      <c r="D10" s="48">
        <v>224790.39999999999</v>
      </c>
      <c r="E10" s="48">
        <f>+Q10</f>
        <v>4425501</v>
      </c>
      <c r="F10" s="50">
        <f>10708+12354+4553+5232+704+6753</f>
        <v>40304</v>
      </c>
      <c r="G10" s="48">
        <v>512564.91</v>
      </c>
      <c r="H10" s="48">
        <f>+E10-F10+G10</f>
        <v>4897761.91</v>
      </c>
      <c r="I10" s="48">
        <v>4827968.8096199995</v>
      </c>
      <c r="J10" s="48"/>
      <c r="K10" s="48"/>
      <c r="L10" s="48"/>
      <c r="M10" s="48"/>
      <c r="N10" s="48"/>
      <c r="O10" s="48"/>
      <c r="P10" s="1">
        <f>IF(+C10+D10+E10+F10+G10+H10+I10+J10+K10+L10+M10+N10&lt;&gt;0,1,0)</f>
        <v>1</v>
      </c>
      <c r="Q10" s="81">
        <f>+R10</f>
        <v>4425501</v>
      </c>
      <c r="R10" s="80">
        <f>+S10+T10+U10+V10+W10+X10+Y10+Z10+AA10+AB10+AC10+AD10</f>
        <v>4425501</v>
      </c>
      <c r="S10" s="79">
        <v>321322</v>
      </c>
      <c r="T10" s="79">
        <v>321322</v>
      </c>
      <c r="U10" s="79">
        <v>302000</v>
      </c>
      <c r="V10" s="79">
        <v>491618</v>
      </c>
      <c r="W10" s="79">
        <v>386852</v>
      </c>
      <c r="X10" s="79">
        <v>386672</v>
      </c>
      <c r="Y10" s="79">
        <v>491618</v>
      </c>
      <c r="Z10" s="79">
        <v>386762</v>
      </c>
      <c r="AA10" s="79">
        <v>386762</v>
      </c>
      <c r="AB10" s="79">
        <v>491618</v>
      </c>
      <c r="AC10" s="79">
        <v>386762</v>
      </c>
      <c r="AD10" s="79">
        <v>72193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hidden="1" x14ac:dyDescent="0.35">
      <c r="A11" s="9" t="s">
        <v>21</v>
      </c>
      <c r="B11" s="12" t="s">
        <v>22</v>
      </c>
      <c r="C11" s="12">
        <f t="shared" ref="C11:O11" si="7">+C12+C13+C14+C15</f>
        <v>0</v>
      </c>
      <c r="D11" s="12">
        <f t="shared" si="7"/>
        <v>0</v>
      </c>
      <c r="E11" s="16">
        <f t="shared" si="7"/>
        <v>0</v>
      </c>
      <c r="F11" s="12">
        <f t="shared" si="7"/>
        <v>0</v>
      </c>
      <c r="G11" s="12">
        <f t="shared" si="7"/>
        <v>0</v>
      </c>
      <c r="H11" s="12">
        <f t="shared" si="7"/>
        <v>0</v>
      </c>
      <c r="I11" s="12">
        <f t="shared" si="7"/>
        <v>0</v>
      </c>
      <c r="J11" s="12">
        <f t="shared" si="7"/>
        <v>0</v>
      </c>
      <c r="K11" s="12">
        <f t="shared" si="7"/>
        <v>0</v>
      </c>
      <c r="L11" s="12">
        <f t="shared" si="7"/>
        <v>0</v>
      </c>
      <c r="M11" s="12">
        <f t="shared" si="7"/>
        <v>0</v>
      </c>
      <c r="N11" s="21">
        <f t="shared" si="7"/>
        <v>0</v>
      </c>
      <c r="O11" s="12">
        <f t="shared" si="7"/>
        <v>0</v>
      </c>
      <c r="P11" s="1">
        <f t="shared" si="3"/>
        <v>0</v>
      </c>
      <c r="Q11" s="27">
        <f t="shared" ref="Q11:V11" si="8">+Q12+Q13+Q14+Q15</f>
        <v>0</v>
      </c>
      <c r="R11" s="16">
        <f t="shared" si="8"/>
        <v>0</v>
      </c>
      <c r="S11" s="27">
        <f t="shared" si="8"/>
        <v>0</v>
      </c>
      <c r="T11" s="27">
        <f t="shared" si="8"/>
        <v>0</v>
      </c>
      <c r="U11" s="27">
        <f t="shared" si="8"/>
        <v>0</v>
      </c>
      <c r="V11" s="27">
        <f t="shared" si="8"/>
        <v>0</v>
      </c>
      <c r="W11" s="27">
        <f t="shared" ref="W11:AD11" si="9">+W12+W13+W14+W15</f>
        <v>0</v>
      </c>
      <c r="X11" s="27">
        <f t="shared" si="9"/>
        <v>0</v>
      </c>
      <c r="Y11" s="27">
        <f t="shared" si="9"/>
        <v>0</v>
      </c>
      <c r="Z11" s="27">
        <f t="shared" si="9"/>
        <v>0</v>
      </c>
      <c r="AA11" s="27">
        <f t="shared" si="9"/>
        <v>0</v>
      </c>
      <c r="AB11" s="27">
        <f t="shared" si="9"/>
        <v>0</v>
      </c>
      <c r="AC11" s="27">
        <f t="shared" si="9"/>
        <v>0</v>
      </c>
      <c r="AD11" s="27">
        <f t="shared" si="9"/>
        <v>0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ht="32.15" hidden="1" x14ac:dyDescent="0.35">
      <c r="A12" s="9" t="s">
        <v>23</v>
      </c>
      <c r="B12" s="12" t="s">
        <v>24</v>
      </c>
      <c r="C12" s="12"/>
      <c r="D12" s="12"/>
      <c r="E12" s="16">
        <f>+Q12</f>
        <v>0</v>
      </c>
      <c r="F12" s="12"/>
      <c r="G12" s="12"/>
      <c r="H12" s="12">
        <f>+E12+F12-G12</f>
        <v>0</v>
      </c>
      <c r="I12" s="12"/>
      <c r="J12" s="12"/>
      <c r="K12" s="12"/>
      <c r="L12" s="12"/>
      <c r="M12" s="12"/>
      <c r="N12" s="21"/>
      <c r="O12" s="12"/>
      <c r="P12" s="1">
        <f>IF(+C12+D12+E12+F12+G12+H12+I12+J12+K12+L12+M12+N12&lt;&gt;0,1,0)</f>
        <v>0</v>
      </c>
      <c r="Q12" s="27">
        <f>+R12/1000</f>
        <v>0</v>
      </c>
      <c r="R12" s="16">
        <f>+S12+T12+U12+V12+W12+X12+Y12+Z12+AA12+AB12+AC12+AD12</f>
        <v>0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</row>
    <row r="13" spans="1:115" hidden="1" x14ac:dyDescent="0.35">
      <c r="A13" s="9" t="s">
        <v>25</v>
      </c>
      <c r="B13" s="12" t="s">
        <v>26</v>
      </c>
      <c r="C13" s="12"/>
      <c r="D13" s="12"/>
      <c r="E13" s="16">
        <f>+Q13</f>
        <v>0</v>
      </c>
      <c r="F13" s="12"/>
      <c r="G13" s="12"/>
      <c r="H13" s="12">
        <f>+E13+F13-G13</f>
        <v>0</v>
      </c>
      <c r="I13" s="12"/>
      <c r="J13" s="12"/>
      <c r="K13" s="12"/>
      <c r="L13" s="12"/>
      <c r="M13" s="12"/>
      <c r="N13" s="21"/>
      <c r="O13" s="12"/>
      <c r="P13" s="1">
        <f t="shared" si="3"/>
        <v>0</v>
      </c>
      <c r="Q13" s="27">
        <f>+R13/1000</f>
        <v>0</v>
      </c>
      <c r="R13" s="16">
        <f>+S13+T13+U13+V13+W13+X13+Y13+Z13+AA13+AB13+AC13+AD13</f>
        <v>0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ht="21.45" hidden="1" x14ac:dyDescent="0.35">
      <c r="A14" s="9" t="s">
        <v>27</v>
      </c>
      <c r="B14" s="12" t="s">
        <v>28</v>
      </c>
      <c r="C14" s="12"/>
      <c r="D14" s="12"/>
      <c r="E14" s="16">
        <f>+Q14</f>
        <v>0</v>
      </c>
      <c r="F14" s="12"/>
      <c r="G14" s="12"/>
      <c r="H14" s="12">
        <f>+E14+F14-G14</f>
        <v>0</v>
      </c>
      <c r="I14" s="12"/>
      <c r="J14" s="12"/>
      <c r="K14" s="12"/>
      <c r="L14" s="12"/>
      <c r="M14" s="12"/>
      <c r="N14" s="21"/>
      <c r="O14" s="12"/>
      <c r="P14" s="1">
        <f t="shared" si="3"/>
        <v>0</v>
      </c>
      <c r="Q14" s="27">
        <f>+R14/1000</f>
        <v>0</v>
      </c>
      <c r="R14" s="16">
        <f>+S14+T14+U14+V14+W14+X14+Y14+Z14+AA14+AB14+AC14+AD14</f>
        <v>0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1:115" hidden="1" x14ac:dyDescent="0.35">
      <c r="A15" s="9" t="s">
        <v>29</v>
      </c>
      <c r="B15" s="12" t="s">
        <v>30</v>
      </c>
      <c r="C15" s="12"/>
      <c r="D15" s="12"/>
      <c r="E15" s="16">
        <f>+Q15</f>
        <v>0</v>
      </c>
      <c r="F15" s="12"/>
      <c r="G15" s="12"/>
      <c r="H15" s="12">
        <f>+E15+F15-G15</f>
        <v>0</v>
      </c>
      <c r="I15" s="12"/>
      <c r="J15" s="12"/>
      <c r="K15" s="12"/>
      <c r="L15" s="12"/>
      <c r="M15" s="12"/>
      <c r="N15" s="21"/>
      <c r="O15" s="12"/>
      <c r="P15" s="1">
        <f t="shared" si="3"/>
        <v>0</v>
      </c>
      <c r="Q15" s="27">
        <f>+R15/1000</f>
        <v>0</v>
      </c>
      <c r="R15" s="16">
        <f>+S15+T15+U15+V15+W15+X15+Y15+Z15+AA15+AB15+AC15+AD15</f>
        <v>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5" hidden="1" x14ac:dyDescent="0.35">
      <c r="A16" s="9" t="s">
        <v>31</v>
      </c>
      <c r="B16" s="12" t="s">
        <v>32</v>
      </c>
      <c r="C16" s="12"/>
      <c r="D16" s="12"/>
      <c r="E16" s="16">
        <f>+Q16</f>
        <v>0</v>
      </c>
      <c r="F16" s="12"/>
      <c r="G16" s="12"/>
      <c r="H16" s="12">
        <f>+E16+F16-G16</f>
        <v>0</v>
      </c>
      <c r="I16" s="12"/>
      <c r="J16" s="12"/>
      <c r="K16" s="12"/>
      <c r="L16" s="12"/>
      <c r="M16" s="12"/>
      <c r="N16" s="21"/>
      <c r="O16" s="12"/>
      <c r="P16" s="1">
        <f t="shared" si="3"/>
        <v>0</v>
      </c>
      <c r="Q16" s="27">
        <f>+R16/1000</f>
        <v>0</v>
      </c>
      <c r="R16" s="16">
        <f>+S16+T16+U16+V16+W16+X16+Y16+Z16+AA16+AB16+AC16+AD16</f>
        <v>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1:115" ht="15.45" x14ac:dyDescent="0.35">
      <c r="A17" s="9" t="s">
        <v>435</v>
      </c>
      <c r="B17" s="12" t="s">
        <v>34</v>
      </c>
      <c r="C17" s="48">
        <f t="shared" ref="C17:O17" si="10">+C18+C19+C20+C21+C22+C23+C24</f>
        <v>0</v>
      </c>
      <c r="D17" s="48">
        <f t="shared" ref="D17:I17" si="11">+D18+D19+D20+D21+D22+D23+D24</f>
        <v>2347.1999999999998</v>
      </c>
      <c r="E17" s="48">
        <f t="shared" si="11"/>
        <v>0</v>
      </c>
      <c r="F17" s="48">
        <f t="shared" si="11"/>
        <v>0</v>
      </c>
      <c r="G17" s="48">
        <f t="shared" si="11"/>
        <v>42048.4</v>
      </c>
      <c r="H17" s="48">
        <f t="shared" si="11"/>
        <v>42048.4</v>
      </c>
      <c r="I17" s="48">
        <f t="shared" si="11"/>
        <v>106584.74799999999</v>
      </c>
      <c r="J17" s="48">
        <f t="shared" si="10"/>
        <v>0</v>
      </c>
      <c r="K17" s="48">
        <f t="shared" si="10"/>
        <v>0</v>
      </c>
      <c r="L17" s="48">
        <f t="shared" si="10"/>
        <v>0</v>
      </c>
      <c r="M17" s="48">
        <f t="shared" si="10"/>
        <v>0</v>
      </c>
      <c r="N17" s="48">
        <f t="shared" si="10"/>
        <v>0</v>
      </c>
      <c r="O17" s="48">
        <f t="shared" si="10"/>
        <v>0</v>
      </c>
      <c r="P17" s="1">
        <f t="shared" si="3"/>
        <v>1</v>
      </c>
      <c r="Q17" s="27">
        <f t="shared" ref="Q17:V17" si="12">+Q18+Q19+Q20+Q21+Q22+Q23+Q24</f>
        <v>0</v>
      </c>
      <c r="R17" s="16">
        <f t="shared" ref="R17:R22" si="13">+S17+T17+U17+V17+W17+X17+Y17+Z17+AA17+AB17+AC17+AD17</f>
        <v>0</v>
      </c>
      <c r="S17" s="27">
        <f t="shared" si="12"/>
        <v>0</v>
      </c>
      <c r="T17" s="27">
        <f t="shared" si="12"/>
        <v>0</v>
      </c>
      <c r="U17" s="27">
        <f t="shared" si="12"/>
        <v>0</v>
      </c>
      <c r="V17" s="27">
        <f t="shared" si="12"/>
        <v>0</v>
      </c>
      <c r="W17" s="27">
        <f t="shared" ref="W17:AD17" si="14">+W18+W19+W20+W21+W22+W23+W24</f>
        <v>0</v>
      </c>
      <c r="X17" s="27">
        <f t="shared" si="14"/>
        <v>0</v>
      </c>
      <c r="Y17" s="27">
        <f t="shared" si="14"/>
        <v>0</v>
      </c>
      <c r="Z17" s="27">
        <f t="shared" si="14"/>
        <v>0</v>
      </c>
      <c r="AA17" s="27">
        <f t="shared" si="14"/>
        <v>0</v>
      </c>
      <c r="AB17" s="27">
        <f t="shared" si="14"/>
        <v>0</v>
      </c>
      <c r="AC17" s="27">
        <f t="shared" si="14"/>
        <v>0</v>
      </c>
      <c r="AD17" s="27">
        <f t="shared" si="14"/>
        <v>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hidden="1" x14ac:dyDescent="0.35">
      <c r="A18" s="9" t="s">
        <v>35</v>
      </c>
      <c r="B18" s="12" t="s">
        <v>36</v>
      </c>
      <c r="C18" s="12"/>
      <c r="D18" s="12"/>
      <c r="E18" s="16">
        <f t="shared" ref="E18:E33" si="15">+Q18</f>
        <v>0</v>
      </c>
      <c r="F18" s="12"/>
      <c r="G18" s="12"/>
      <c r="H18" s="12">
        <f t="shared" ref="H18:H24" si="16">+E18+F18-G18</f>
        <v>0</v>
      </c>
      <c r="I18" s="12"/>
      <c r="J18" s="12"/>
      <c r="K18" s="12"/>
      <c r="L18" s="12"/>
      <c r="M18" s="12"/>
      <c r="N18" s="21"/>
      <c r="O18" s="12"/>
      <c r="P18" s="1">
        <f t="shared" si="3"/>
        <v>0</v>
      </c>
      <c r="Q18" s="27">
        <f t="shared" ref="Q18:Q24" si="17">+R18/1000</f>
        <v>0</v>
      </c>
      <c r="R18" s="16">
        <f t="shared" si="13"/>
        <v>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ht="21.45" x14ac:dyDescent="0.35">
      <c r="A19" s="9" t="s">
        <v>436</v>
      </c>
      <c r="B19" s="12" t="s">
        <v>38</v>
      </c>
      <c r="C19" s="48"/>
      <c r="D19" s="48">
        <v>2347.1999999999998</v>
      </c>
      <c r="E19" s="49">
        <f t="shared" si="15"/>
        <v>0</v>
      </c>
      <c r="F19" s="48"/>
      <c r="G19" s="48"/>
      <c r="H19" s="48">
        <f>+E19-F19+G19</f>
        <v>0</v>
      </c>
      <c r="I19" s="48">
        <v>64536.362000000001</v>
      </c>
      <c r="J19" s="48"/>
      <c r="K19" s="48"/>
      <c r="L19" s="48"/>
      <c r="M19" s="48"/>
      <c r="N19" s="48"/>
      <c r="O19" s="48"/>
      <c r="P19" s="1">
        <f t="shared" si="3"/>
        <v>1</v>
      </c>
      <c r="Q19" s="27">
        <f t="shared" si="17"/>
        <v>0</v>
      </c>
      <c r="R19" s="16">
        <f t="shared" si="13"/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ht="16.5" hidden="1" customHeight="1" x14ac:dyDescent="0.35">
      <c r="A20" s="9" t="s">
        <v>39</v>
      </c>
      <c r="B20" s="12" t="s">
        <v>40</v>
      </c>
      <c r="C20" s="12"/>
      <c r="D20" s="12"/>
      <c r="E20" s="16">
        <f t="shared" si="15"/>
        <v>0</v>
      </c>
      <c r="F20" s="12"/>
      <c r="G20" s="12"/>
      <c r="H20" s="12">
        <f>+E20-F20+G20</f>
        <v>0</v>
      </c>
      <c r="I20" s="12"/>
      <c r="J20" s="12"/>
      <c r="K20" s="12"/>
      <c r="L20" s="12"/>
      <c r="M20" s="12"/>
      <c r="N20" s="21"/>
      <c r="O20" s="12"/>
      <c r="P20" s="1">
        <f t="shared" si="3"/>
        <v>0</v>
      </c>
      <c r="Q20" s="27">
        <f t="shared" si="17"/>
        <v>0</v>
      </c>
      <c r="R20" s="16">
        <f t="shared" si="13"/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15" hidden="1" x14ac:dyDescent="0.35">
      <c r="A21" s="9" t="s">
        <v>41</v>
      </c>
      <c r="B21" s="12" t="s">
        <v>42</v>
      </c>
      <c r="C21" s="12"/>
      <c r="D21" s="12"/>
      <c r="E21" s="16">
        <f t="shared" si="15"/>
        <v>0</v>
      </c>
      <c r="F21" s="12"/>
      <c r="G21" s="12"/>
      <c r="H21" s="12">
        <f>+E21-F21+G21</f>
        <v>0</v>
      </c>
      <c r="I21" s="12"/>
      <c r="J21" s="12"/>
      <c r="K21" s="12"/>
      <c r="L21" s="12"/>
      <c r="M21" s="12"/>
      <c r="N21" s="21"/>
      <c r="O21" s="12"/>
      <c r="P21" s="1">
        <f t="shared" si="3"/>
        <v>0</v>
      </c>
      <c r="Q21" s="27">
        <f t="shared" si="17"/>
        <v>0</v>
      </c>
      <c r="R21" s="16">
        <f t="shared" si="13"/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ht="15.45" x14ac:dyDescent="0.35">
      <c r="A22" s="9" t="s">
        <v>437</v>
      </c>
      <c r="B22" s="12" t="s">
        <v>44</v>
      </c>
      <c r="C22" s="48"/>
      <c r="D22" s="48"/>
      <c r="E22" s="49">
        <f t="shared" si="15"/>
        <v>0</v>
      </c>
      <c r="F22" s="48"/>
      <c r="G22" s="48">
        <f>34591.4+704+6753</f>
        <v>42048.4</v>
      </c>
      <c r="H22" s="48">
        <f>+E22-F22+G22</f>
        <v>42048.4</v>
      </c>
      <c r="I22" s="48">
        <v>42048.385999999999</v>
      </c>
      <c r="J22" s="48"/>
      <c r="K22" s="48"/>
      <c r="L22" s="48"/>
      <c r="M22" s="48"/>
      <c r="N22" s="48"/>
      <c r="O22" s="48"/>
      <c r="P22" s="1">
        <f t="shared" si="3"/>
        <v>1</v>
      </c>
      <c r="Q22" s="27">
        <f>+R22</f>
        <v>0</v>
      </c>
      <c r="R22" s="16">
        <f t="shared" si="13"/>
        <v>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1:115" ht="32.15" hidden="1" x14ac:dyDescent="0.35">
      <c r="A23" s="9" t="s">
        <v>45</v>
      </c>
      <c r="B23" s="12" t="s">
        <v>46</v>
      </c>
      <c r="C23" s="12"/>
      <c r="D23" s="12"/>
      <c r="E23" s="16">
        <f t="shared" si="15"/>
        <v>0</v>
      </c>
      <c r="F23" s="12"/>
      <c r="G23" s="12"/>
      <c r="H23" s="12">
        <f t="shared" si="16"/>
        <v>0</v>
      </c>
      <c r="I23" s="12"/>
      <c r="J23" s="12"/>
      <c r="K23" s="12"/>
      <c r="L23" s="12"/>
      <c r="M23" s="12"/>
      <c r="N23" s="21"/>
      <c r="O23" s="12"/>
      <c r="P23" s="1">
        <f t="shared" si="3"/>
        <v>0</v>
      </c>
      <c r="Q23" s="27">
        <f t="shared" si="17"/>
        <v>0</v>
      </c>
      <c r="R23" s="16">
        <f>+S23+T23+U23+V23+W23+X23+Y23+Z23+AA23+AB23+AC23+AD23</f>
        <v>0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15" ht="21.45" hidden="1" x14ac:dyDescent="0.35">
      <c r="A24" s="9" t="s">
        <v>47</v>
      </c>
      <c r="B24" s="12" t="s">
        <v>48</v>
      </c>
      <c r="C24" s="12"/>
      <c r="D24" s="12"/>
      <c r="E24" s="16">
        <f t="shared" si="15"/>
        <v>0</v>
      </c>
      <c r="F24" s="12"/>
      <c r="G24" s="12"/>
      <c r="H24" s="12">
        <f t="shared" si="16"/>
        <v>0</v>
      </c>
      <c r="I24" s="12"/>
      <c r="J24" s="12"/>
      <c r="K24" s="12"/>
      <c r="L24" s="12"/>
      <c r="M24" s="12"/>
      <c r="N24" s="21"/>
      <c r="O24" s="12"/>
      <c r="P24" s="1">
        <f t="shared" si="3"/>
        <v>0</v>
      </c>
      <c r="Q24" s="27">
        <f t="shared" si="17"/>
        <v>0</v>
      </c>
      <c r="R24" s="16">
        <f>+S24+T24+U24+V24+W24+X24+Y24+Z24+AA24+AB24+AC24+AD24</f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15" ht="15" hidden="1" customHeight="1" x14ac:dyDescent="0.35">
      <c r="A25" s="9" t="s">
        <v>49</v>
      </c>
      <c r="B25" s="12" t="s">
        <v>50</v>
      </c>
      <c r="C25" s="12">
        <f t="shared" ref="C25:O25" si="18">+C26+C27+C28+C29</f>
        <v>0</v>
      </c>
      <c r="D25" s="12">
        <f t="shared" si="18"/>
        <v>0</v>
      </c>
      <c r="E25" s="16">
        <f t="shared" si="18"/>
        <v>0</v>
      </c>
      <c r="F25" s="12">
        <f t="shared" si="18"/>
        <v>0</v>
      </c>
      <c r="G25" s="12">
        <f t="shared" si="18"/>
        <v>0</v>
      </c>
      <c r="H25" s="12">
        <f t="shared" si="18"/>
        <v>0</v>
      </c>
      <c r="I25" s="12">
        <f t="shared" si="18"/>
        <v>0</v>
      </c>
      <c r="J25" s="12">
        <f t="shared" si="18"/>
        <v>0</v>
      </c>
      <c r="K25" s="12">
        <f t="shared" si="18"/>
        <v>0</v>
      </c>
      <c r="L25" s="12">
        <f t="shared" si="18"/>
        <v>0</v>
      </c>
      <c r="M25" s="12">
        <f t="shared" si="18"/>
        <v>0</v>
      </c>
      <c r="N25" s="21">
        <f t="shared" si="18"/>
        <v>0</v>
      </c>
      <c r="O25" s="12">
        <f t="shared" si="18"/>
        <v>0</v>
      </c>
      <c r="P25" s="1">
        <f t="shared" si="3"/>
        <v>0</v>
      </c>
      <c r="Q25" s="27">
        <f t="shared" ref="Q25:V25" si="19">+Q26+Q27+Q28+Q29</f>
        <v>0</v>
      </c>
      <c r="R25" s="16">
        <f t="shared" si="19"/>
        <v>0</v>
      </c>
      <c r="S25" s="27">
        <f t="shared" si="19"/>
        <v>0</v>
      </c>
      <c r="T25" s="27">
        <f t="shared" si="19"/>
        <v>0</v>
      </c>
      <c r="U25" s="27">
        <f t="shared" si="19"/>
        <v>0</v>
      </c>
      <c r="V25" s="27">
        <f t="shared" si="19"/>
        <v>0</v>
      </c>
      <c r="W25" s="27">
        <f t="shared" ref="W25:AD25" si="20">+W26+W27+W28+W29</f>
        <v>0</v>
      </c>
      <c r="X25" s="27">
        <f t="shared" si="20"/>
        <v>0</v>
      </c>
      <c r="Y25" s="27">
        <f t="shared" si="20"/>
        <v>0</v>
      </c>
      <c r="Z25" s="27">
        <f t="shared" si="20"/>
        <v>0</v>
      </c>
      <c r="AA25" s="27">
        <f t="shared" si="20"/>
        <v>0</v>
      </c>
      <c r="AB25" s="27">
        <f t="shared" si="20"/>
        <v>0</v>
      </c>
      <c r="AC25" s="27">
        <f t="shared" si="20"/>
        <v>0</v>
      </c>
      <c r="AD25" s="27">
        <f t="shared" si="20"/>
        <v>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</row>
    <row r="26" spans="1:115" ht="15" hidden="1" customHeight="1" x14ac:dyDescent="0.35">
      <c r="A26" s="9" t="s">
        <v>51</v>
      </c>
      <c r="B26" s="12" t="s">
        <v>52</v>
      </c>
      <c r="C26" s="12"/>
      <c r="D26" s="12"/>
      <c r="E26" s="16">
        <f t="shared" si="15"/>
        <v>0</v>
      </c>
      <c r="F26" s="12"/>
      <c r="G26" s="12"/>
      <c r="H26" s="12">
        <f t="shared" ref="H26:H33" si="21">+E26+F26-G26</f>
        <v>0</v>
      </c>
      <c r="I26" s="12"/>
      <c r="J26" s="12"/>
      <c r="K26" s="12"/>
      <c r="L26" s="12"/>
      <c r="M26" s="12"/>
      <c r="N26" s="21"/>
      <c r="O26" s="12"/>
      <c r="P26" s="1">
        <f t="shared" si="3"/>
        <v>0</v>
      </c>
      <c r="Q26" s="27">
        <f t="shared" ref="Q26:Q33" si="22">+R26/1000</f>
        <v>0</v>
      </c>
      <c r="R26" s="16">
        <f t="shared" ref="R26:R33" si="23">+S26+T26+U26+V26+W26+X26+Y26+Z26+AA26+AB26+AC26+AD26</f>
        <v>0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</row>
    <row r="27" spans="1:115" ht="15" hidden="1" customHeight="1" x14ac:dyDescent="0.35">
      <c r="A27" s="9" t="s">
        <v>53</v>
      </c>
      <c r="B27" s="12" t="s">
        <v>54</v>
      </c>
      <c r="C27" s="12"/>
      <c r="D27" s="12"/>
      <c r="E27" s="16">
        <f t="shared" si="15"/>
        <v>0</v>
      </c>
      <c r="F27" s="12"/>
      <c r="G27" s="12"/>
      <c r="H27" s="12">
        <f t="shared" si="21"/>
        <v>0</v>
      </c>
      <c r="I27" s="12"/>
      <c r="J27" s="12"/>
      <c r="K27" s="12"/>
      <c r="L27" s="12"/>
      <c r="M27" s="12"/>
      <c r="N27" s="21"/>
      <c r="O27" s="12"/>
      <c r="P27" s="1">
        <f t="shared" si="3"/>
        <v>0</v>
      </c>
      <c r="Q27" s="27">
        <f t="shared" si="22"/>
        <v>0</v>
      </c>
      <c r="R27" s="16">
        <f t="shared" si="23"/>
        <v>0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</row>
    <row r="28" spans="1:115" ht="27" hidden="1" customHeight="1" x14ac:dyDescent="0.35">
      <c r="A28" s="9" t="s">
        <v>55</v>
      </c>
      <c r="B28" s="12" t="s">
        <v>56</v>
      </c>
      <c r="C28" s="12"/>
      <c r="D28" s="12"/>
      <c r="E28" s="16">
        <f t="shared" si="15"/>
        <v>0</v>
      </c>
      <c r="F28" s="12"/>
      <c r="G28" s="12"/>
      <c r="H28" s="12">
        <f t="shared" si="21"/>
        <v>0</v>
      </c>
      <c r="I28" s="12"/>
      <c r="J28" s="12"/>
      <c r="K28" s="12"/>
      <c r="L28" s="12"/>
      <c r="M28" s="12"/>
      <c r="N28" s="21"/>
      <c r="O28" s="12"/>
      <c r="P28" s="1">
        <f t="shared" si="3"/>
        <v>0</v>
      </c>
      <c r="Q28" s="27">
        <f t="shared" si="22"/>
        <v>0</v>
      </c>
      <c r="R28" s="16">
        <f t="shared" si="23"/>
        <v>0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</row>
    <row r="29" spans="1:115" ht="15" hidden="1" customHeight="1" x14ac:dyDescent="0.35">
      <c r="A29" s="9" t="s">
        <v>57</v>
      </c>
      <c r="B29" s="12" t="s">
        <v>58</v>
      </c>
      <c r="C29" s="12"/>
      <c r="D29" s="12"/>
      <c r="E29" s="16">
        <f t="shared" si="15"/>
        <v>0</v>
      </c>
      <c r="F29" s="12"/>
      <c r="G29" s="12"/>
      <c r="H29" s="12">
        <f t="shared" si="21"/>
        <v>0</v>
      </c>
      <c r="I29" s="12"/>
      <c r="J29" s="12"/>
      <c r="K29" s="12"/>
      <c r="L29" s="12"/>
      <c r="M29" s="12"/>
      <c r="N29" s="21"/>
      <c r="O29" s="12"/>
      <c r="P29" s="1">
        <f t="shared" si="3"/>
        <v>0</v>
      </c>
      <c r="Q29" s="27">
        <f t="shared" si="22"/>
        <v>0</v>
      </c>
      <c r="R29" s="16">
        <f t="shared" si="23"/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</row>
    <row r="30" spans="1:115" s="5" customFormat="1" ht="32.15" hidden="1" x14ac:dyDescent="0.35">
      <c r="A30" s="9" t="s">
        <v>59</v>
      </c>
      <c r="B30" s="12" t="s">
        <v>60</v>
      </c>
      <c r="C30" s="12"/>
      <c r="D30" s="12"/>
      <c r="E30" s="16">
        <f t="shared" si="15"/>
        <v>0</v>
      </c>
      <c r="F30" s="12"/>
      <c r="G30" s="12"/>
      <c r="H30" s="12">
        <f t="shared" si="21"/>
        <v>0</v>
      </c>
      <c r="I30" s="12"/>
      <c r="J30" s="12"/>
      <c r="K30" s="12"/>
      <c r="L30" s="12"/>
      <c r="M30" s="12"/>
      <c r="N30" s="21"/>
      <c r="O30" s="12"/>
      <c r="P30" s="1">
        <f t="shared" si="3"/>
        <v>0</v>
      </c>
      <c r="Q30" s="27">
        <f t="shared" si="22"/>
        <v>0</v>
      </c>
      <c r="R30" s="16">
        <f t="shared" si="23"/>
        <v>0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</row>
    <row r="31" spans="1:115" ht="15" hidden="1" customHeight="1" x14ac:dyDescent="0.35">
      <c r="A31" s="9" t="s">
        <v>61</v>
      </c>
      <c r="B31" s="12" t="s">
        <v>62</v>
      </c>
      <c r="C31" s="12"/>
      <c r="D31" s="12"/>
      <c r="E31" s="16">
        <f t="shared" si="15"/>
        <v>0</v>
      </c>
      <c r="F31" s="12"/>
      <c r="G31" s="12"/>
      <c r="H31" s="12">
        <f t="shared" si="21"/>
        <v>0</v>
      </c>
      <c r="I31" s="12"/>
      <c r="J31" s="12"/>
      <c r="K31" s="12"/>
      <c r="L31" s="12"/>
      <c r="M31" s="12"/>
      <c r="N31" s="21"/>
      <c r="O31" s="12"/>
      <c r="P31" s="1">
        <f t="shared" si="3"/>
        <v>0</v>
      </c>
      <c r="Q31" s="27">
        <f t="shared" si="22"/>
        <v>0</v>
      </c>
      <c r="R31" s="16">
        <f t="shared" si="23"/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115" ht="15" hidden="1" customHeight="1" x14ac:dyDescent="0.35">
      <c r="A32" s="9" t="s">
        <v>63</v>
      </c>
      <c r="B32" s="12" t="s">
        <v>64</v>
      </c>
      <c r="C32" s="12"/>
      <c r="D32" s="12"/>
      <c r="E32" s="16">
        <f t="shared" si="15"/>
        <v>0</v>
      </c>
      <c r="F32" s="12"/>
      <c r="G32" s="12"/>
      <c r="H32" s="12">
        <f t="shared" si="21"/>
        <v>0</v>
      </c>
      <c r="I32" s="12"/>
      <c r="J32" s="12"/>
      <c r="K32" s="12"/>
      <c r="L32" s="12"/>
      <c r="M32" s="12"/>
      <c r="N32" s="21"/>
      <c r="O32" s="12"/>
      <c r="P32" s="1">
        <f t="shared" si="3"/>
        <v>0</v>
      </c>
      <c r="Q32" s="27">
        <f t="shared" si="22"/>
        <v>0</v>
      </c>
      <c r="R32" s="16">
        <f t="shared" si="23"/>
        <v>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idden="1" x14ac:dyDescent="0.35">
      <c r="A33" s="9" t="s">
        <v>65</v>
      </c>
      <c r="B33" s="12" t="s">
        <v>66</v>
      </c>
      <c r="C33" s="12"/>
      <c r="D33" s="12"/>
      <c r="E33" s="16">
        <f t="shared" si="15"/>
        <v>0</v>
      </c>
      <c r="F33" s="12"/>
      <c r="G33" s="12"/>
      <c r="H33" s="12">
        <f t="shared" si="21"/>
        <v>0</v>
      </c>
      <c r="I33" s="12"/>
      <c r="J33" s="12"/>
      <c r="K33" s="12"/>
      <c r="L33" s="12"/>
      <c r="M33" s="12"/>
      <c r="N33" s="21"/>
      <c r="O33" s="12"/>
      <c r="P33" s="1">
        <f t="shared" si="3"/>
        <v>0</v>
      </c>
      <c r="Q33" s="27">
        <f t="shared" si="22"/>
        <v>0</v>
      </c>
      <c r="R33" s="16">
        <f t="shared" si="23"/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ht="15" x14ac:dyDescent="0.35">
      <c r="A34" s="7" t="s">
        <v>438</v>
      </c>
      <c r="B34" s="8" t="s">
        <v>14</v>
      </c>
      <c r="C34" s="46">
        <f t="shared" ref="C34:O34" si="24">+C35</f>
        <v>0</v>
      </c>
      <c r="D34" s="46">
        <f t="shared" si="24"/>
        <v>61778.6</v>
      </c>
      <c r="E34" s="47">
        <f t="shared" si="24"/>
        <v>1106376</v>
      </c>
      <c r="F34" s="46">
        <f t="shared" si="24"/>
        <v>1744</v>
      </c>
      <c r="G34" s="46">
        <f t="shared" si="24"/>
        <v>117099.3</v>
      </c>
      <c r="H34" s="46">
        <f t="shared" si="24"/>
        <v>1221731.3</v>
      </c>
      <c r="I34" s="46">
        <f t="shared" si="24"/>
        <v>1070744.34085</v>
      </c>
      <c r="J34" s="46">
        <f t="shared" si="24"/>
        <v>0</v>
      </c>
      <c r="K34" s="46">
        <f t="shared" si="24"/>
        <v>0</v>
      </c>
      <c r="L34" s="46">
        <f t="shared" si="24"/>
        <v>0</v>
      </c>
      <c r="M34" s="46">
        <f t="shared" si="24"/>
        <v>0</v>
      </c>
      <c r="N34" s="46">
        <f t="shared" si="24"/>
        <v>0</v>
      </c>
      <c r="O34" s="46">
        <f t="shared" si="24"/>
        <v>0</v>
      </c>
      <c r="P34" s="1">
        <f t="shared" si="3"/>
        <v>1</v>
      </c>
      <c r="Q34" s="27">
        <f>+Q35</f>
        <v>1106376</v>
      </c>
      <c r="R34" s="16">
        <f t="shared" ref="R34:AD34" si="25">+R35</f>
        <v>1106376</v>
      </c>
      <c r="S34" s="27">
        <f t="shared" si="25"/>
        <v>75500</v>
      </c>
      <c r="T34" s="27">
        <f t="shared" si="25"/>
        <v>59246</v>
      </c>
      <c r="U34" s="27">
        <f t="shared" si="25"/>
        <v>90246</v>
      </c>
      <c r="V34" s="27">
        <f t="shared" si="25"/>
        <v>140954</v>
      </c>
      <c r="W34" s="27">
        <f t="shared" si="25"/>
        <v>96691</v>
      </c>
      <c r="X34" s="27">
        <f t="shared" si="25"/>
        <v>96691</v>
      </c>
      <c r="Y34" s="27">
        <f t="shared" si="25"/>
        <v>122905</v>
      </c>
      <c r="Z34" s="27">
        <f t="shared" si="25"/>
        <v>96691</v>
      </c>
      <c r="AA34" s="27">
        <f t="shared" si="25"/>
        <v>96691</v>
      </c>
      <c r="AB34" s="27">
        <f t="shared" si="25"/>
        <v>122905</v>
      </c>
      <c r="AC34" s="27">
        <f t="shared" si="25"/>
        <v>107856</v>
      </c>
      <c r="AD34" s="27">
        <f t="shared" si="25"/>
        <v>0</v>
      </c>
    </row>
    <row r="35" spans="1:30" ht="15.45" x14ac:dyDescent="0.35">
      <c r="A35" s="9" t="s">
        <v>539</v>
      </c>
      <c r="B35" s="12" t="s">
        <v>67</v>
      </c>
      <c r="C35" s="48">
        <f t="shared" ref="C35:O35" si="26">+C36+C39</f>
        <v>0</v>
      </c>
      <c r="D35" s="48">
        <f t="shared" si="26"/>
        <v>61778.6</v>
      </c>
      <c r="E35" s="49">
        <f t="shared" si="26"/>
        <v>1106376</v>
      </c>
      <c r="F35" s="48">
        <f t="shared" si="26"/>
        <v>1744</v>
      </c>
      <c r="G35" s="48">
        <f t="shared" si="26"/>
        <v>117099.3</v>
      </c>
      <c r="H35" s="48">
        <f t="shared" si="26"/>
        <v>1221731.3</v>
      </c>
      <c r="I35" s="48">
        <f t="shared" si="26"/>
        <v>1070744.34085</v>
      </c>
      <c r="J35" s="48">
        <f t="shared" si="26"/>
        <v>0</v>
      </c>
      <c r="K35" s="48">
        <f t="shared" si="26"/>
        <v>0</v>
      </c>
      <c r="L35" s="48">
        <f t="shared" si="26"/>
        <v>0</v>
      </c>
      <c r="M35" s="48">
        <f t="shared" si="26"/>
        <v>0</v>
      </c>
      <c r="N35" s="48">
        <f t="shared" si="26"/>
        <v>0</v>
      </c>
      <c r="O35" s="48">
        <f t="shared" si="26"/>
        <v>0</v>
      </c>
      <c r="P35" s="1">
        <f t="shared" si="3"/>
        <v>1</v>
      </c>
      <c r="Q35" s="27">
        <f t="shared" ref="Q35:V35" si="27">+Q36+Q39</f>
        <v>1106376</v>
      </c>
      <c r="R35" s="16">
        <f t="shared" si="27"/>
        <v>1106376</v>
      </c>
      <c r="S35" s="27">
        <f t="shared" si="27"/>
        <v>75500</v>
      </c>
      <c r="T35" s="27">
        <f t="shared" si="27"/>
        <v>59246</v>
      </c>
      <c r="U35" s="27">
        <f t="shared" si="27"/>
        <v>90246</v>
      </c>
      <c r="V35" s="27">
        <f t="shared" si="27"/>
        <v>140954</v>
      </c>
      <c r="W35" s="27">
        <f t="shared" ref="W35:AD35" si="28">+W36+W39</f>
        <v>96691</v>
      </c>
      <c r="X35" s="27">
        <f t="shared" si="28"/>
        <v>96691</v>
      </c>
      <c r="Y35" s="27">
        <f t="shared" si="28"/>
        <v>122905</v>
      </c>
      <c r="Z35" s="27">
        <f t="shared" si="28"/>
        <v>96691</v>
      </c>
      <c r="AA35" s="27">
        <f t="shared" si="28"/>
        <v>96691</v>
      </c>
      <c r="AB35" s="27">
        <f t="shared" si="28"/>
        <v>122905</v>
      </c>
      <c r="AC35" s="27">
        <f t="shared" si="28"/>
        <v>107856</v>
      </c>
      <c r="AD35" s="27">
        <f t="shared" si="28"/>
        <v>0</v>
      </c>
    </row>
    <row r="36" spans="1:30" ht="15.45" x14ac:dyDescent="0.35">
      <c r="A36" s="9" t="s">
        <v>440</v>
      </c>
      <c r="B36" s="12" t="s">
        <v>68</v>
      </c>
      <c r="C36" s="48">
        <f t="shared" ref="C36:O36" si="29">+C37+C38</f>
        <v>0</v>
      </c>
      <c r="D36" s="48">
        <f t="shared" si="29"/>
        <v>61778.6</v>
      </c>
      <c r="E36" s="49">
        <f t="shared" si="29"/>
        <v>1106376</v>
      </c>
      <c r="F36" s="48">
        <f t="shared" si="29"/>
        <v>1744</v>
      </c>
      <c r="G36" s="48">
        <f t="shared" si="29"/>
        <v>117099.3</v>
      </c>
      <c r="H36" s="48">
        <f t="shared" si="29"/>
        <v>1221731.3</v>
      </c>
      <c r="I36" s="48">
        <f t="shared" si="29"/>
        <v>1070744.34085</v>
      </c>
      <c r="J36" s="48">
        <f t="shared" si="29"/>
        <v>0</v>
      </c>
      <c r="K36" s="48">
        <f t="shared" si="29"/>
        <v>0</v>
      </c>
      <c r="L36" s="48">
        <f t="shared" si="29"/>
        <v>0</v>
      </c>
      <c r="M36" s="48">
        <f t="shared" si="29"/>
        <v>0</v>
      </c>
      <c r="N36" s="48">
        <f t="shared" si="29"/>
        <v>0</v>
      </c>
      <c r="O36" s="48">
        <f t="shared" si="29"/>
        <v>0</v>
      </c>
      <c r="P36" s="1">
        <f t="shared" si="3"/>
        <v>1</v>
      </c>
      <c r="Q36" s="27">
        <f t="shared" ref="Q36:V36" si="30">+Q37+Q38</f>
        <v>1106376</v>
      </c>
      <c r="R36" s="16">
        <f t="shared" si="30"/>
        <v>1106376</v>
      </c>
      <c r="S36" s="27">
        <f t="shared" si="30"/>
        <v>75500</v>
      </c>
      <c r="T36" s="27">
        <f t="shared" si="30"/>
        <v>59246</v>
      </c>
      <c r="U36" s="27">
        <f t="shared" si="30"/>
        <v>90246</v>
      </c>
      <c r="V36" s="27">
        <f t="shared" si="30"/>
        <v>140954</v>
      </c>
      <c r="W36" s="27">
        <f t="shared" ref="W36:AD36" si="31">+W37+W38</f>
        <v>96691</v>
      </c>
      <c r="X36" s="27">
        <f t="shared" si="31"/>
        <v>96691</v>
      </c>
      <c r="Y36" s="27">
        <f t="shared" si="31"/>
        <v>122905</v>
      </c>
      <c r="Z36" s="27">
        <f t="shared" si="31"/>
        <v>96691</v>
      </c>
      <c r="AA36" s="27">
        <f t="shared" si="31"/>
        <v>96691</v>
      </c>
      <c r="AB36" s="27">
        <f t="shared" si="31"/>
        <v>122905</v>
      </c>
      <c r="AC36" s="27">
        <f t="shared" si="31"/>
        <v>107856</v>
      </c>
      <c r="AD36" s="27">
        <f t="shared" si="31"/>
        <v>0</v>
      </c>
    </row>
    <row r="37" spans="1:30" ht="15.45" x14ac:dyDescent="0.35">
      <c r="A37" s="9" t="s">
        <v>441</v>
      </c>
      <c r="B37" s="12" t="s">
        <v>70</v>
      </c>
      <c r="C37" s="48"/>
      <c r="D37" s="48">
        <v>61778.6</v>
      </c>
      <c r="E37" s="49">
        <f>+Q37</f>
        <v>1106376</v>
      </c>
      <c r="F37" s="48" t="s">
        <v>408</v>
      </c>
      <c r="G37" s="48">
        <v>117099.3</v>
      </c>
      <c r="H37" s="48">
        <f>+E37-F37+G37</f>
        <v>1221731.3</v>
      </c>
      <c r="I37" s="48">
        <v>1070744.34085</v>
      </c>
      <c r="J37" s="48"/>
      <c r="K37" s="48"/>
      <c r="L37" s="48"/>
      <c r="M37" s="48"/>
      <c r="N37" s="48"/>
      <c r="O37" s="48"/>
      <c r="P37" s="1">
        <f t="shared" si="3"/>
        <v>1</v>
      </c>
      <c r="Q37" s="27">
        <f>+R37</f>
        <v>1106376</v>
      </c>
      <c r="R37" s="16">
        <f>+S37+T37+U37+V37+W37+X37+Y37+Z37+AA37+AB37+AC37+AD37</f>
        <v>1106376</v>
      </c>
      <c r="S37" s="27">
        <v>75500</v>
      </c>
      <c r="T37" s="27">
        <v>59246</v>
      </c>
      <c r="U37" s="27">
        <v>90246</v>
      </c>
      <c r="V37" s="27">
        <v>140954</v>
      </c>
      <c r="W37" s="27">
        <v>96691</v>
      </c>
      <c r="X37" s="27">
        <v>96691</v>
      </c>
      <c r="Y37" s="27">
        <v>122905</v>
      </c>
      <c r="Z37" s="27">
        <v>96691</v>
      </c>
      <c r="AA37" s="27">
        <v>96691</v>
      </c>
      <c r="AB37" s="27">
        <v>122905</v>
      </c>
      <c r="AC37" s="27">
        <v>107856</v>
      </c>
      <c r="AD37" s="27"/>
    </row>
    <row r="38" spans="1:30" hidden="1" x14ac:dyDescent="0.35">
      <c r="A38" s="9" t="s">
        <v>71</v>
      </c>
      <c r="B38" s="12" t="s">
        <v>72</v>
      </c>
      <c r="C38" s="12"/>
      <c r="D38" s="12"/>
      <c r="E38" s="16">
        <f>+Q38</f>
        <v>0</v>
      </c>
      <c r="F38" s="12"/>
      <c r="G38" s="12"/>
      <c r="H38" s="12">
        <f>+E38+F38-G38</f>
        <v>0</v>
      </c>
      <c r="I38" s="12"/>
      <c r="J38" s="12"/>
      <c r="K38" s="12"/>
      <c r="L38" s="12"/>
      <c r="M38" s="12"/>
      <c r="N38" s="18"/>
      <c r="O38" s="12"/>
      <c r="P38" s="1">
        <f t="shared" si="3"/>
        <v>0</v>
      </c>
      <c r="Q38" s="27">
        <f>+R38/1000</f>
        <v>0</v>
      </c>
      <c r="R38" s="16">
        <f>+S38+T38+U38+V38+W38+X38+Y38+Z38+AA38+AB38+AC38+AD38</f>
        <v>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hidden="1" x14ac:dyDescent="0.35">
      <c r="A39" s="9" t="s">
        <v>73</v>
      </c>
      <c r="B39" s="12" t="s">
        <v>74</v>
      </c>
      <c r="C39" s="12"/>
      <c r="D39" s="12"/>
      <c r="E39" s="16">
        <f>+Q39</f>
        <v>0</v>
      </c>
      <c r="F39" s="12"/>
      <c r="G39" s="12"/>
      <c r="H39" s="12">
        <f>+E39+F39-G39</f>
        <v>0</v>
      </c>
      <c r="I39" s="12"/>
      <c r="J39" s="12"/>
      <c r="K39" s="12"/>
      <c r="L39" s="12"/>
      <c r="M39" s="12"/>
      <c r="N39" s="21"/>
      <c r="O39" s="12"/>
      <c r="P39" s="1">
        <f t="shared" si="3"/>
        <v>0</v>
      </c>
      <c r="Q39" s="27">
        <f>+R39/1000</f>
        <v>0</v>
      </c>
      <c r="R39" s="16">
        <f>+S39+T39+U39+V39+W39+X39+Y39+Z39+AA39+AB39+AC39+AD39</f>
        <v>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hidden="1" x14ac:dyDescent="0.35">
      <c r="A40" s="8" t="s">
        <v>10</v>
      </c>
      <c r="B40" s="8" t="s">
        <v>14</v>
      </c>
      <c r="C40" s="8">
        <f t="shared" ref="C40:O40" si="32">+C41+C50+C58</f>
        <v>0</v>
      </c>
      <c r="D40" s="8">
        <f t="shared" si="32"/>
        <v>0</v>
      </c>
      <c r="E40" s="15">
        <f t="shared" si="32"/>
        <v>0</v>
      </c>
      <c r="F40" s="8">
        <f t="shared" si="32"/>
        <v>0</v>
      </c>
      <c r="G40" s="8">
        <f t="shared" si="32"/>
        <v>0</v>
      </c>
      <c r="H40" s="8">
        <f t="shared" si="32"/>
        <v>0</v>
      </c>
      <c r="I40" s="8">
        <f t="shared" si="32"/>
        <v>0</v>
      </c>
      <c r="J40" s="8">
        <f t="shared" si="32"/>
        <v>0</v>
      </c>
      <c r="K40" s="8">
        <f t="shared" si="32"/>
        <v>0</v>
      </c>
      <c r="L40" s="8">
        <f t="shared" si="32"/>
        <v>0</v>
      </c>
      <c r="M40" s="8">
        <f t="shared" si="32"/>
        <v>0</v>
      </c>
      <c r="N40" s="20">
        <f t="shared" si="32"/>
        <v>0</v>
      </c>
      <c r="O40" s="8">
        <f t="shared" si="32"/>
        <v>0</v>
      </c>
      <c r="P40" s="1">
        <f t="shared" si="3"/>
        <v>0</v>
      </c>
      <c r="Q40" s="27">
        <f t="shared" ref="Q40:V40" si="33">+Q41+Q50+Q58</f>
        <v>0</v>
      </c>
      <c r="R40" s="16">
        <f t="shared" si="33"/>
        <v>0</v>
      </c>
      <c r="S40" s="27">
        <f t="shared" si="33"/>
        <v>0</v>
      </c>
      <c r="T40" s="27">
        <f t="shared" si="33"/>
        <v>0</v>
      </c>
      <c r="U40" s="27">
        <f t="shared" si="33"/>
        <v>0</v>
      </c>
      <c r="V40" s="27">
        <f t="shared" si="33"/>
        <v>0</v>
      </c>
      <c r="W40" s="27">
        <f t="shared" ref="W40:AD40" si="34">+W41+W50+W58</f>
        <v>0</v>
      </c>
      <c r="X40" s="27">
        <f t="shared" si="34"/>
        <v>0</v>
      </c>
      <c r="Y40" s="27">
        <f t="shared" si="34"/>
        <v>0</v>
      </c>
      <c r="Z40" s="27">
        <f t="shared" si="34"/>
        <v>0</v>
      </c>
      <c r="AA40" s="27">
        <f t="shared" si="34"/>
        <v>0</v>
      </c>
      <c r="AB40" s="27">
        <f t="shared" si="34"/>
        <v>0</v>
      </c>
      <c r="AC40" s="27">
        <f t="shared" si="34"/>
        <v>0</v>
      </c>
      <c r="AD40" s="27">
        <f t="shared" si="34"/>
        <v>0</v>
      </c>
    </row>
    <row r="41" spans="1:30" hidden="1" x14ac:dyDescent="0.35">
      <c r="A41" s="9" t="s">
        <v>11</v>
      </c>
      <c r="B41" s="12" t="s">
        <v>75</v>
      </c>
      <c r="C41" s="12">
        <f t="shared" ref="C41:O41" si="35">+C42+C45+C49</f>
        <v>0</v>
      </c>
      <c r="D41" s="12">
        <f t="shared" si="35"/>
        <v>0</v>
      </c>
      <c r="E41" s="16">
        <f t="shared" si="35"/>
        <v>0</v>
      </c>
      <c r="F41" s="12">
        <f t="shared" si="35"/>
        <v>0</v>
      </c>
      <c r="G41" s="12">
        <f t="shared" si="35"/>
        <v>0</v>
      </c>
      <c r="H41" s="12">
        <f t="shared" si="35"/>
        <v>0</v>
      </c>
      <c r="I41" s="12">
        <f t="shared" si="35"/>
        <v>0</v>
      </c>
      <c r="J41" s="12">
        <f t="shared" si="35"/>
        <v>0</v>
      </c>
      <c r="K41" s="12">
        <f t="shared" si="35"/>
        <v>0</v>
      </c>
      <c r="L41" s="12">
        <f t="shared" si="35"/>
        <v>0</v>
      </c>
      <c r="M41" s="12">
        <f t="shared" si="35"/>
        <v>0</v>
      </c>
      <c r="N41" s="21">
        <f t="shared" si="35"/>
        <v>0</v>
      </c>
      <c r="O41" s="12">
        <f t="shared" si="35"/>
        <v>0</v>
      </c>
      <c r="P41" s="1">
        <f t="shared" si="3"/>
        <v>0</v>
      </c>
      <c r="Q41" s="27">
        <f t="shared" ref="Q41:V41" si="36">+Q42+Q45+Q49</f>
        <v>0</v>
      </c>
      <c r="R41" s="16">
        <f t="shared" si="36"/>
        <v>0</v>
      </c>
      <c r="S41" s="27">
        <f t="shared" si="36"/>
        <v>0</v>
      </c>
      <c r="T41" s="27">
        <f t="shared" si="36"/>
        <v>0</v>
      </c>
      <c r="U41" s="27">
        <f t="shared" si="36"/>
        <v>0</v>
      </c>
      <c r="V41" s="27">
        <f t="shared" si="36"/>
        <v>0</v>
      </c>
      <c r="W41" s="27">
        <f t="shared" ref="W41:AD41" si="37">+W42+W45+W49</f>
        <v>0</v>
      </c>
      <c r="X41" s="27">
        <f t="shared" si="37"/>
        <v>0</v>
      </c>
      <c r="Y41" s="27">
        <f t="shared" si="37"/>
        <v>0</v>
      </c>
      <c r="Z41" s="27">
        <f t="shared" si="37"/>
        <v>0</v>
      </c>
      <c r="AA41" s="27">
        <f t="shared" si="37"/>
        <v>0</v>
      </c>
      <c r="AB41" s="27">
        <f t="shared" si="37"/>
        <v>0</v>
      </c>
      <c r="AC41" s="27">
        <f t="shared" si="37"/>
        <v>0</v>
      </c>
      <c r="AD41" s="27">
        <f t="shared" si="37"/>
        <v>0</v>
      </c>
    </row>
    <row r="42" spans="1:30" hidden="1" x14ac:dyDescent="0.35">
      <c r="A42" s="9" t="s">
        <v>76</v>
      </c>
      <c r="B42" s="12" t="s">
        <v>77</v>
      </c>
      <c r="C42" s="12">
        <f t="shared" ref="C42:O42" si="38">+C43+C44</f>
        <v>0</v>
      </c>
      <c r="D42" s="12">
        <f t="shared" si="38"/>
        <v>0</v>
      </c>
      <c r="E42" s="16">
        <f t="shared" si="38"/>
        <v>0</v>
      </c>
      <c r="F42" s="12">
        <f t="shared" si="38"/>
        <v>0</v>
      </c>
      <c r="G42" s="12">
        <f t="shared" si="38"/>
        <v>0</v>
      </c>
      <c r="H42" s="12">
        <f t="shared" si="38"/>
        <v>0</v>
      </c>
      <c r="I42" s="12">
        <f t="shared" si="38"/>
        <v>0</v>
      </c>
      <c r="J42" s="12">
        <f t="shared" si="38"/>
        <v>0</v>
      </c>
      <c r="K42" s="12">
        <f t="shared" si="38"/>
        <v>0</v>
      </c>
      <c r="L42" s="12">
        <f t="shared" si="38"/>
        <v>0</v>
      </c>
      <c r="M42" s="12">
        <f t="shared" si="38"/>
        <v>0</v>
      </c>
      <c r="N42" s="21">
        <f t="shared" si="38"/>
        <v>0</v>
      </c>
      <c r="O42" s="12">
        <f t="shared" si="38"/>
        <v>0</v>
      </c>
      <c r="P42" s="1">
        <f t="shared" si="3"/>
        <v>0</v>
      </c>
      <c r="Q42" s="27">
        <f t="shared" ref="Q42:V42" si="39">+Q43+Q44</f>
        <v>0</v>
      </c>
      <c r="R42" s="16">
        <f t="shared" si="39"/>
        <v>0</v>
      </c>
      <c r="S42" s="27">
        <f t="shared" si="39"/>
        <v>0</v>
      </c>
      <c r="T42" s="27">
        <f t="shared" si="39"/>
        <v>0</v>
      </c>
      <c r="U42" s="27">
        <f t="shared" si="39"/>
        <v>0</v>
      </c>
      <c r="V42" s="27">
        <f t="shared" si="39"/>
        <v>0</v>
      </c>
      <c r="W42" s="27">
        <f t="shared" ref="W42:AD42" si="40">+W43+W44</f>
        <v>0</v>
      </c>
      <c r="X42" s="27">
        <f t="shared" si="40"/>
        <v>0</v>
      </c>
      <c r="Y42" s="27">
        <f t="shared" si="40"/>
        <v>0</v>
      </c>
      <c r="Z42" s="27">
        <f t="shared" si="40"/>
        <v>0</v>
      </c>
      <c r="AA42" s="27">
        <f t="shared" si="40"/>
        <v>0</v>
      </c>
      <c r="AB42" s="27">
        <f t="shared" si="40"/>
        <v>0</v>
      </c>
      <c r="AC42" s="27">
        <f t="shared" si="40"/>
        <v>0</v>
      </c>
      <c r="AD42" s="27">
        <f t="shared" si="40"/>
        <v>0</v>
      </c>
    </row>
    <row r="43" spans="1:30" hidden="1" x14ac:dyDescent="0.35">
      <c r="A43" s="9" t="s">
        <v>78</v>
      </c>
      <c r="B43" s="12" t="s">
        <v>79</v>
      </c>
      <c r="C43" s="12"/>
      <c r="D43" s="12"/>
      <c r="E43" s="16">
        <f>+Q43</f>
        <v>0</v>
      </c>
      <c r="F43" s="12"/>
      <c r="G43" s="12"/>
      <c r="H43" s="12">
        <f>+E43+F43-G43</f>
        <v>0</v>
      </c>
      <c r="I43" s="12"/>
      <c r="J43" s="12"/>
      <c r="K43" s="12"/>
      <c r="L43" s="12"/>
      <c r="M43" s="12"/>
      <c r="N43" s="21"/>
      <c r="O43" s="12"/>
      <c r="P43" s="1">
        <f t="shared" si="3"/>
        <v>0</v>
      </c>
      <c r="Q43" s="27">
        <f>+R43/1000</f>
        <v>0</v>
      </c>
      <c r="R43" s="16">
        <f>+S43+T43+U43+V43+W43+X43+Y43+Z43+AA43+AB43+AC43+AD43</f>
        <v>0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idden="1" x14ac:dyDescent="0.35">
      <c r="A44" s="9" t="s">
        <v>80</v>
      </c>
      <c r="B44" s="12" t="s">
        <v>81</v>
      </c>
      <c r="C44" s="12"/>
      <c r="D44" s="12"/>
      <c r="E44" s="16">
        <f>+Q44</f>
        <v>0</v>
      </c>
      <c r="F44" s="12"/>
      <c r="G44" s="12"/>
      <c r="H44" s="12">
        <f>+E44+F44-G44</f>
        <v>0</v>
      </c>
      <c r="I44" s="12"/>
      <c r="J44" s="12"/>
      <c r="K44" s="12"/>
      <c r="L44" s="12"/>
      <c r="M44" s="12"/>
      <c r="N44" s="21"/>
      <c r="O44" s="12"/>
      <c r="P44" s="1">
        <f t="shared" si="3"/>
        <v>0</v>
      </c>
      <c r="Q44" s="27">
        <f>+R44/1000</f>
        <v>0</v>
      </c>
      <c r="R44" s="16">
        <f>+S44+T44+U44+V44+W44+X44+Y44+Z44+AA44+AB44+AC44+AD44</f>
        <v>0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idden="1" x14ac:dyDescent="0.35">
      <c r="A45" s="11" t="s">
        <v>82</v>
      </c>
      <c r="B45" s="12" t="s">
        <v>83</v>
      </c>
      <c r="C45" s="12">
        <f t="shared" ref="C45:O45" si="41">+C46+C48</f>
        <v>0</v>
      </c>
      <c r="D45" s="12">
        <f t="shared" si="41"/>
        <v>0</v>
      </c>
      <c r="E45" s="16">
        <f t="shared" si="41"/>
        <v>0</v>
      </c>
      <c r="F45" s="12">
        <f t="shared" si="41"/>
        <v>0</v>
      </c>
      <c r="G45" s="12">
        <f t="shared" si="41"/>
        <v>0</v>
      </c>
      <c r="H45" s="12">
        <f t="shared" si="41"/>
        <v>0</v>
      </c>
      <c r="I45" s="12">
        <f t="shared" si="41"/>
        <v>0</v>
      </c>
      <c r="J45" s="12">
        <f t="shared" si="41"/>
        <v>0</v>
      </c>
      <c r="K45" s="12">
        <f t="shared" si="41"/>
        <v>0</v>
      </c>
      <c r="L45" s="12">
        <f t="shared" si="41"/>
        <v>0</v>
      </c>
      <c r="M45" s="12">
        <f t="shared" si="41"/>
        <v>0</v>
      </c>
      <c r="N45" s="21">
        <f t="shared" si="41"/>
        <v>0</v>
      </c>
      <c r="O45" s="12">
        <f t="shared" si="41"/>
        <v>0</v>
      </c>
      <c r="P45" s="1">
        <f t="shared" si="3"/>
        <v>0</v>
      </c>
      <c r="Q45" s="27">
        <f t="shared" ref="Q45:V45" si="42">+Q46+Q48</f>
        <v>0</v>
      </c>
      <c r="R45" s="16">
        <f t="shared" si="42"/>
        <v>0</v>
      </c>
      <c r="S45" s="27">
        <f t="shared" si="42"/>
        <v>0</v>
      </c>
      <c r="T45" s="27">
        <f t="shared" si="42"/>
        <v>0</v>
      </c>
      <c r="U45" s="27">
        <f t="shared" si="42"/>
        <v>0</v>
      </c>
      <c r="V45" s="27">
        <f t="shared" si="42"/>
        <v>0</v>
      </c>
      <c r="W45" s="27">
        <f t="shared" ref="W45:AD45" si="43">+W46+W48</f>
        <v>0</v>
      </c>
      <c r="X45" s="27">
        <f t="shared" si="43"/>
        <v>0</v>
      </c>
      <c r="Y45" s="27">
        <f t="shared" si="43"/>
        <v>0</v>
      </c>
      <c r="Z45" s="27">
        <f t="shared" si="43"/>
        <v>0</v>
      </c>
      <c r="AA45" s="27">
        <f t="shared" si="43"/>
        <v>0</v>
      </c>
      <c r="AB45" s="27">
        <f t="shared" si="43"/>
        <v>0</v>
      </c>
      <c r="AC45" s="27">
        <f t="shared" si="43"/>
        <v>0</v>
      </c>
      <c r="AD45" s="27">
        <f t="shared" si="43"/>
        <v>0</v>
      </c>
    </row>
    <row r="46" spans="1:30" hidden="1" x14ac:dyDescent="0.35">
      <c r="A46" s="11" t="s">
        <v>84</v>
      </c>
      <c r="B46" s="12" t="s">
        <v>85</v>
      </c>
      <c r="C46" s="12">
        <f t="shared" ref="C46:O46" si="44">+C47</f>
        <v>0</v>
      </c>
      <c r="D46" s="12">
        <f t="shared" si="44"/>
        <v>0</v>
      </c>
      <c r="E46" s="16">
        <f t="shared" si="44"/>
        <v>0</v>
      </c>
      <c r="F46" s="12">
        <f t="shared" si="44"/>
        <v>0</v>
      </c>
      <c r="G46" s="12">
        <f t="shared" si="44"/>
        <v>0</v>
      </c>
      <c r="H46" s="12">
        <f t="shared" si="44"/>
        <v>0</v>
      </c>
      <c r="I46" s="12">
        <f t="shared" si="44"/>
        <v>0</v>
      </c>
      <c r="J46" s="12">
        <f t="shared" si="44"/>
        <v>0</v>
      </c>
      <c r="K46" s="12">
        <f t="shared" si="44"/>
        <v>0</v>
      </c>
      <c r="L46" s="12">
        <f t="shared" si="44"/>
        <v>0</v>
      </c>
      <c r="M46" s="12">
        <f t="shared" si="44"/>
        <v>0</v>
      </c>
      <c r="N46" s="21">
        <f t="shared" si="44"/>
        <v>0</v>
      </c>
      <c r="O46" s="12">
        <f t="shared" si="44"/>
        <v>0</v>
      </c>
      <c r="P46" s="1">
        <f t="shared" si="3"/>
        <v>0</v>
      </c>
      <c r="Q46" s="27">
        <f t="shared" ref="Q46:AD46" si="45">+Q47</f>
        <v>0</v>
      </c>
      <c r="R46" s="16">
        <f t="shared" si="45"/>
        <v>0</v>
      </c>
      <c r="S46" s="27">
        <f t="shared" si="45"/>
        <v>0</v>
      </c>
      <c r="T46" s="27">
        <f t="shared" si="45"/>
        <v>0</v>
      </c>
      <c r="U46" s="27">
        <f t="shared" si="45"/>
        <v>0</v>
      </c>
      <c r="V46" s="27">
        <f t="shared" si="45"/>
        <v>0</v>
      </c>
      <c r="W46" s="27">
        <f t="shared" si="45"/>
        <v>0</v>
      </c>
      <c r="X46" s="27">
        <f t="shared" si="45"/>
        <v>0</v>
      </c>
      <c r="Y46" s="27">
        <f t="shared" si="45"/>
        <v>0</v>
      </c>
      <c r="Z46" s="27">
        <f t="shared" si="45"/>
        <v>0</v>
      </c>
      <c r="AA46" s="27">
        <f t="shared" si="45"/>
        <v>0</v>
      </c>
      <c r="AB46" s="27">
        <f t="shared" si="45"/>
        <v>0</v>
      </c>
      <c r="AC46" s="27">
        <f t="shared" si="45"/>
        <v>0</v>
      </c>
      <c r="AD46" s="27">
        <f t="shared" si="45"/>
        <v>0</v>
      </c>
    </row>
    <row r="47" spans="1:30" hidden="1" x14ac:dyDescent="0.35">
      <c r="A47" s="11" t="s">
        <v>86</v>
      </c>
      <c r="B47" s="12" t="s">
        <v>87</v>
      </c>
      <c r="C47" s="12"/>
      <c r="D47" s="12"/>
      <c r="E47" s="16">
        <f>+Q47</f>
        <v>0</v>
      </c>
      <c r="F47" s="12"/>
      <c r="G47" s="12"/>
      <c r="H47" s="12">
        <f>+E47+F47-G47</f>
        <v>0</v>
      </c>
      <c r="I47" s="12"/>
      <c r="J47" s="12"/>
      <c r="K47" s="12"/>
      <c r="L47" s="12"/>
      <c r="M47" s="12"/>
      <c r="N47" s="21"/>
      <c r="O47" s="12"/>
      <c r="P47" s="1">
        <f t="shared" si="3"/>
        <v>0</v>
      </c>
      <c r="Q47" s="27">
        <f>+R47/1000</f>
        <v>0</v>
      </c>
      <c r="R47" s="16">
        <f>+S47+T47+U47+V47+W47+X47+Y47+Z47+AA47+AB47+AC47+AD47</f>
        <v>0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idden="1" x14ac:dyDescent="0.35">
      <c r="A48" s="11" t="s">
        <v>88</v>
      </c>
      <c r="B48" s="12" t="s">
        <v>89</v>
      </c>
      <c r="C48" s="12"/>
      <c r="D48" s="12"/>
      <c r="E48" s="16">
        <f>+Q48</f>
        <v>0</v>
      </c>
      <c r="F48" s="12"/>
      <c r="G48" s="12"/>
      <c r="H48" s="12">
        <f>+E48+F48-G48</f>
        <v>0</v>
      </c>
      <c r="I48" s="12"/>
      <c r="J48" s="12"/>
      <c r="K48" s="12"/>
      <c r="L48" s="12"/>
      <c r="M48" s="12"/>
      <c r="N48" s="21"/>
      <c r="O48" s="12"/>
      <c r="P48" s="1">
        <f t="shared" si="3"/>
        <v>0</v>
      </c>
      <c r="Q48" s="27">
        <f>+R48/1000</f>
        <v>0</v>
      </c>
      <c r="R48" s="16">
        <f>+S48+T48+U48+V48+W48+X48+Y48+Z48+AA48+AB48+AC48+AD48</f>
        <v>0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hidden="1" x14ac:dyDescent="0.35">
      <c r="A49" s="11" t="s">
        <v>90</v>
      </c>
      <c r="B49" s="12" t="s">
        <v>91</v>
      </c>
      <c r="C49" s="12"/>
      <c r="D49" s="12"/>
      <c r="E49" s="16">
        <f>+Q49</f>
        <v>0</v>
      </c>
      <c r="F49" s="12"/>
      <c r="G49" s="12"/>
      <c r="H49" s="12">
        <f>+E49+F49-G49</f>
        <v>0</v>
      </c>
      <c r="I49" s="12"/>
      <c r="J49" s="12"/>
      <c r="K49" s="12"/>
      <c r="L49" s="12"/>
      <c r="M49" s="12"/>
      <c r="N49" s="21"/>
      <c r="O49" s="12"/>
      <c r="P49" s="1">
        <f t="shared" si="3"/>
        <v>0</v>
      </c>
      <c r="Q49" s="27">
        <f>+R49/1000</f>
        <v>0</v>
      </c>
      <c r="R49" s="16">
        <f>+S49+T49+U49+V49+W49+X49+Y49+Z49+AA49+AB49+AC49+AD49</f>
        <v>0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idden="1" x14ac:dyDescent="0.35">
      <c r="A50" s="11" t="s">
        <v>12</v>
      </c>
      <c r="B50" s="12" t="s">
        <v>92</v>
      </c>
      <c r="C50" s="12">
        <f t="shared" ref="C50:O50" si="46">+C51+C54+C57</f>
        <v>0</v>
      </c>
      <c r="D50" s="12">
        <f t="shared" si="46"/>
        <v>0</v>
      </c>
      <c r="E50" s="16">
        <f t="shared" si="46"/>
        <v>0</v>
      </c>
      <c r="F50" s="12">
        <f t="shared" si="46"/>
        <v>0</v>
      </c>
      <c r="G50" s="12">
        <f t="shared" si="46"/>
        <v>0</v>
      </c>
      <c r="H50" s="12">
        <f t="shared" si="46"/>
        <v>0</v>
      </c>
      <c r="I50" s="12">
        <f t="shared" si="46"/>
        <v>0</v>
      </c>
      <c r="J50" s="12">
        <f t="shared" si="46"/>
        <v>0</v>
      </c>
      <c r="K50" s="12">
        <f t="shared" si="46"/>
        <v>0</v>
      </c>
      <c r="L50" s="12">
        <f t="shared" si="46"/>
        <v>0</v>
      </c>
      <c r="M50" s="12">
        <f t="shared" si="46"/>
        <v>0</v>
      </c>
      <c r="N50" s="21">
        <f t="shared" si="46"/>
        <v>0</v>
      </c>
      <c r="O50" s="12">
        <f t="shared" si="46"/>
        <v>0</v>
      </c>
      <c r="P50" s="1">
        <f t="shared" si="3"/>
        <v>0</v>
      </c>
      <c r="Q50" s="27">
        <f t="shared" ref="Q50:V50" si="47">+Q51+Q54+Q57</f>
        <v>0</v>
      </c>
      <c r="R50" s="16">
        <f t="shared" si="47"/>
        <v>0</v>
      </c>
      <c r="S50" s="27">
        <f t="shared" si="47"/>
        <v>0</v>
      </c>
      <c r="T50" s="27">
        <f t="shared" si="47"/>
        <v>0</v>
      </c>
      <c r="U50" s="27">
        <f t="shared" si="47"/>
        <v>0</v>
      </c>
      <c r="V50" s="27">
        <f t="shared" si="47"/>
        <v>0</v>
      </c>
      <c r="W50" s="27">
        <f t="shared" ref="W50:AD50" si="48">+W51+W54+W57</f>
        <v>0</v>
      </c>
      <c r="X50" s="27">
        <f t="shared" si="48"/>
        <v>0</v>
      </c>
      <c r="Y50" s="27">
        <f t="shared" si="48"/>
        <v>0</v>
      </c>
      <c r="Z50" s="27">
        <f t="shared" si="48"/>
        <v>0</v>
      </c>
      <c r="AA50" s="27">
        <f t="shared" si="48"/>
        <v>0</v>
      </c>
      <c r="AB50" s="27">
        <f t="shared" si="48"/>
        <v>0</v>
      </c>
      <c r="AC50" s="27">
        <f t="shared" si="48"/>
        <v>0</v>
      </c>
      <c r="AD50" s="27">
        <f t="shared" si="48"/>
        <v>0</v>
      </c>
    </row>
    <row r="51" spans="1:30" hidden="1" x14ac:dyDescent="0.35">
      <c r="A51" s="11" t="s">
        <v>76</v>
      </c>
      <c r="B51" s="12" t="s">
        <v>93</v>
      </c>
      <c r="C51" s="12">
        <f t="shared" ref="C51:O51" si="49">+C52+C53</f>
        <v>0</v>
      </c>
      <c r="D51" s="12">
        <f t="shared" si="49"/>
        <v>0</v>
      </c>
      <c r="E51" s="16">
        <f t="shared" si="49"/>
        <v>0</v>
      </c>
      <c r="F51" s="12">
        <f t="shared" si="49"/>
        <v>0</v>
      </c>
      <c r="G51" s="12">
        <f t="shared" si="49"/>
        <v>0</v>
      </c>
      <c r="H51" s="12">
        <f t="shared" si="49"/>
        <v>0</v>
      </c>
      <c r="I51" s="12">
        <f t="shared" si="49"/>
        <v>0</v>
      </c>
      <c r="J51" s="12">
        <f t="shared" si="49"/>
        <v>0</v>
      </c>
      <c r="K51" s="12">
        <f t="shared" si="49"/>
        <v>0</v>
      </c>
      <c r="L51" s="12">
        <f t="shared" si="49"/>
        <v>0</v>
      </c>
      <c r="M51" s="12">
        <f t="shared" si="49"/>
        <v>0</v>
      </c>
      <c r="N51" s="21">
        <f t="shared" si="49"/>
        <v>0</v>
      </c>
      <c r="O51" s="12">
        <f t="shared" si="49"/>
        <v>0</v>
      </c>
      <c r="P51" s="1">
        <f t="shared" si="3"/>
        <v>0</v>
      </c>
      <c r="Q51" s="27">
        <f t="shared" ref="Q51:V51" si="50">+Q52+Q53</f>
        <v>0</v>
      </c>
      <c r="R51" s="16">
        <f t="shared" si="50"/>
        <v>0</v>
      </c>
      <c r="S51" s="27">
        <f t="shared" si="50"/>
        <v>0</v>
      </c>
      <c r="T51" s="27">
        <f t="shared" si="50"/>
        <v>0</v>
      </c>
      <c r="U51" s="27">
        <f t="shared" si="50"/>
        <v>0</v>
      </c>
      <c r="V51" s="27">
        <f t="shared" si="50"/>
        <v>0</v>
      </c>
      <c r="W51" s="27">
        <f t="shared" ref="W51:AD51" si="51">+W52+W53</f>
        <v>0</v>
      </c>
      <c r="X51" s="27">
        <f t="shared" si="51"/>
        <v>0</v>
      </c>
      <c r="Y51" s="27">
        <f t="shared" si="51"/>
        <v>0</v>
      </c>
      <c r="Z51" s="27">
        <f t="shared" si="51"/>
        <v>0</v>
      </c>
      <c r="AA51" s="27">
        <f t="shared" si="51"/>
        <v>0</v>
      </c>
      <c r="AB51" s="27">
        <f t="shared" si="51"/>
        <v>0</v>
      </c>
      <c r="AC51" s="27">
        <f t="shared" si="51"/>
        <v>0</v>
      </c>
      <c r="AD51" s="27">
        <f t="shared" si="51"/>
        <v>0</v>
      </c>
    </row>
    <row r="52" spans="1:30" hidden="1" x14ac:dyDescent="0.35">
      <c r="A52" s="11" t="s">
        <v>78</v>
      </c>
      <c r="B52" s="12" t="s">
        <v>94</v>
      </c>
      <c r="C52" s="12"/>
      <c r="D52" s="12"/>
      <c r="E52" s="16">
        <f>+Q52</f>
        <v>0</v>
      </c>
      <c r="F52" s="12"/>
      <c r="G52" s="12"/>
      <c r="H52" s="12">
        <f>+E52+F52-G52</f>
        <v>0</v>
      </c>
      <c r="I52" s="12"/>
      <c r="J52" s="12"/>
      <c r="K52" s="12"/>
      <c r="L52" s="12"/>
      <c r="M52" s="12"/>
      <c r="N52" s="21"/>
      <c r="O52" s="12"/>
      <c r="P52" s="1">
        <f t="shared" si="3"/>
        <v>0</v>
      </c>
      <c r="Q52" s="27">
        <f>+R52/1000</f>
        <v>0</v>
      </c>
      <c r="R52" s="16">
        <f>+S52+T52+U52+V52+W52+X52+Y52+Z52+AA52+AB52+AC52+AD52</f>
        <v>0</v>
      </c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 hidden="1" x14ac:dyDescent="0.35">
      <c r="A53" s="11" t="s">
        <v>80</v>
      </c>
      <c r="B53" s="12" t="s">
        <v>95</v>
      </c>
      <c r="C53" s="12"/>
      <c r="D53" s="12"/>
      <c r="E53" s="16">
        <f>+Q53</f>
        <v>0</v>
      </c>
      <c r="F53" s="12"/>
      <c r="G53" s="12"/>
      <c r="H53" s="12">
        <f>+E53+F53-G53</f>
        <v>0</v>
      </c>
      <c r="I53" s="12"/>
      <c r="J53" s="12"/>
      <c r="K53" s="12"/>
      <c r="L53" s="12"/>
      <c r="M53" s="12"/>
      <c r="N53" s="21"/>
      <c r="O53" s="12"/>
      <c r="P53" s="1">
        <f t="shared" si="3"/>
        <v>0</v>
      </c>
      <c r="Q53" s="27">
        <f>+R53/1000</f>
        <v>0</v>
      </c>
      <c r="R53" s="16">
        <f>+S53+T53+U53+V53+W53+X53+Y53+Z53+AA53+AB53+AC53+AD53</f>
        <v>0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hidden="1" x14ac:dyDescent="0.35">
      <c r="A54" s="11" t="s">
        <v>82</v>
      </c>
      <c r="B54" s="12" t="s">
        <v>96</v>
      </c>
      <c r="C54" s="12">
        <f t="shared" ref="C54:O54" si="52">+C55+C56</f>
        <v>0</v>
      </c>
      <c r="D54" s="12">
        <f t="shared" si="52"/>
        <v>0</v>
      </c>
      <c r="E54" s="16">
        <f t="shared" si="52"/>
        <v>0</v>
      </c>
      <c r="F54" s="12">
        <f t="shared" si="52"/>
        <v>0</v>
      </c>
      <c r="G54" s="12">
        <f t="shared" si="52"/>
        <v>0</v>
      </c>
      <c r="H54" s="12">
        <f t="shared" si="52"/>
        <v>0</v>
      </c>
      <c r="I54" s="12">
        <f t="shared" si="52"/>
        <v>0</v>
      </c>
      <c r="J54" s="12">
        <f t="shared" si="52"/>
        <v>0</v>
      </c>
      <c r="K54" s="12">
        <f t="shared" si="52"/>
        <v>0</v>
      </c>
      <c r="L54" s="12">
        <f t="shared" si="52"/>
        <v>0</v>
      </c>
      <c r="M54" s="12">
        <f t="shared" si="52"/>
        <v>0</v>
      </c>
      <c r="N54" s="21">
        <f t="shared" si="52"/>
        <v>0</v>
      </c>
      <c r="O54" s="12">
        <f t="shared" si="52"/>
        <v>0</v>
      </c>
      <c r="P54" s="1">
        <f t="shared" si="3"/>
        <v>0</v>
      </c>
      <c r="Q54" s="27">
        <f t="shared" ref="Q54:V54" si="53">+Q55+Q56</f>
        <v>0</v>
      </c>
      <c r="R54" s="16">
        <f t="shared" si="53"/>
        <v>0</v>
      </c>
      <c r="S54" s="27">
        <f t="shared" si="53"/>
        <v>0</v>
      </c>
      <c r="T54" s="27">
        <f t="shared" si="53"/>
        <v>0</v>
      </c>
      <c r="U54" s="27">
        <f t="shared" si="53"/>
        <v>0</v>
      </c>
      <c r="V54" s="27">
        <f t="shared" si="53"/>
        <v>0</v>
      </c>
      <c r="W54" s="27">
        <f t="shared" ref="W54:AD54" si="54">+W55+W56</f>
        <v>0</v>
      </c>
      <c r="X54" s="27">
        <f t="shared" si="54"/>
        <v>0</v>
      </c>
      <c r="Y54" s="27">
        <f t="shared" si="54"/>
        <v>0</v>
      </c>
      <c r="Z54" s="27">
        <f t="shared" si="54"/>
        <v>0</v>
      </c>
      <c r="AA54" s="27">
        <f t="shared" si="54"/>
        <v>0</v>
      </c>
      <c r="AB54" s="27">
        <f t="shared" si="54"/>
        <v>0</v>
      </c>
      <c r="AC54" s="27">
        <f t="shared" si="54"/>
        <v>0</v>
      </c>
      <c r="AD54" s="27">
        <f t="shared" si="54"/>
        <v>0</v>
      </c>
    </row>
    <row r="55" spans="1:30" hidden="1" x14ac:dyDescent="0.35">
      <c r="A55" s="11" t="s">
        <v>84</v>
      </c>
      <c r="B55" s="12" t="s">
        <v>97</v>
      </c>
      <c r="C55" s="12"/>
      <c r="D55" s="12"/>
      <c r="E55" s="16">
        <f>+Q55</f>
        <v>0</v>
      </c>
      <c r="F55" s="12"/>
      <c r="G55" s="12"/>
      <c r="H55" s="12">
        <f>+E55+F55-G55</f>
        <v>0</v>
      </c>
      <c r="I55" s="12"/>
      <c r="J55" s="12"/>
      <c r="K55" s="12"/>
      <c r="L55" s="12"/>
      <c r="M55" s="12"/>
      <c r="N55" s="21"/>
      <c r="O55" s="12"/>
      <c r="P55" s="1">
        <f t="shared" si="3"/>
        <v>0</v>
      </c>
      <c r="Q55" s="27">
        <f>+R55/1000</f>
        <v>0</v>
      </c>
      <c r="R55" s="16">
        <f>+S55+T55+U55+V55+W55+X55+Y55+Z55+AA55+AB55+AC55+AD55</f>
        <v>0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1:30" hidden="1" x14ac:dyDescent="0.35">
      <c r="A56" s="11" t="s">
        <v>88</v>
      </c>
      <c r="B56" s="12" t="s">
        <v>98</v>
      </c>
      <c r="C56" s="12"/>
      <c r="D56" s="12"/>
      <c r="E56" s="16">
        <f>+Q56</f>
        <v>0</v>
      </c>
      <c r="F56" s="12"/>
      <c r="G56" s="12"/>
      <c r="H56" s="12">
        <f>+E56+F56-G56</f>
        <v>0</v>
      </c>
      <c r="I56" s="12"/>
      <c r="J56" s="12"/>
      <c r="K56" s="12"/>
      <c r="L56" s="12"/>
      <c r="M56" s="12"/>
      <c r="N56" s="21"/>
      <c r="O56" s="12"/>
      <c r="P56" s="1">
        <f t="shared" si="3"/>
        <v>0</v>
      </c>
      <c r="Q56" s="27">
        <f>+R56/1000</f>
        <v>0</v>
      </c>
      <c r="R56" s="16">
        <f>+S56+T56+U56+V56+W56+X56+Y56+Z56+AA56+AB56+AC56+AD56</f>
        <v>0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0" ht="21.45" hidden="1" x14ac:dyDescent="0.35">
      <c r="A57" s="11" t="s">
        <v>99</v>
      </c>
      <c r="B57" s="12" t="s">
        <v>100</v>
      </c>
      <c r="C57" s="12"/>
      <c r="D57" s="12"/>
      <c r="E57" s="16">
        <f>+Q57</f>
        <v>0</v>
      </c>
      <c r="F57" s="12"/>
      <c r="G57" s="12"/>
      <c r="H57" s="12">
        <f>+E57+F57-G57</f>
        <v>0</v>
      </c>
      <c r="I57" s="12"/>
      <c r="J57" s="12"/>
      <c r="K57" s="12"/>
      <c r="L57" s="12"/>
      <c r="M57" s="12"/>
      <c r="N57" s="21"/>
      <c r="O57" s="12"/>
      <c r="P57" s="1">
        <f t="shared" si="3"/>
        <v>0</v>
      </c>
      <c r="Q57" s="27">
        <f>+R57/1000</f>
        <v>0</v>
      </c>
      <c r="R57" s="16">
        <f>+S57+T57+U57+V57+W57+X57+Y57+Z57+AA57+AB57+AC57+AD57</f>
        <v>0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0" hidden="1" x14ac:dyDescent="0.35">
      <c r="A58" s="11" t="s">
        <v>101</v>
      </c>
      <c r="B58" s="12" t="s">
        <v>102</v>
      </c>
      <c r="C58" s="12">
        <f t="shared" ref="C58:O58" si="55">+C59+C60+C61</f>
        <v>0</v>
      </c>
      <c r="D58" s="12">
        <f t="shared" si="55"/>
        <v>0</v>
      </c>
      <c r="E58" s="16">
        <f t="shared" si="55"/>
        <v>0</v>
      </c>
      <c r="F58" s="12">
        <f t="shared" si="55"/>
        <v>0</v>
      </c>
      <c r="G58" s="12">
        <f t="shared" si="55"/>
        <v>0</v>
      </c>
      <c r="H58" s="12">
        <f t="shared" si="55"/>
        <v>0</v>
      </c>
      <c r="I58" s="12">
        <f t="shared" si="55"/>
        <v>0</v>
      </c>
      <c r="J58" s="12">
        <f t="shared" si="55"/>
        <v>0</v>
      </c>
      <c r="K58" s="12">
        <f t="shared" si="55"/>
        <v>0</v>
      </c>
      <c r="L58" s="12">
        <f t="shared" si="55"/>
        <v>0</v>
      </c>
      <c r="M58" s="12">
        <f t="shared" si="55"/>
        <v>0</v>
      </c>
      <c r="N58" s="21">
        <f t="shared" si="55"/>
        <v>0</v>
      </c>
      <c r="O58" s="12">
        <f t="shared" si="55"/>
        <v>0</v>
      </c>
      <c r="P58" s="1">
        <f t="shared" si="3"/>
        <v>0</v>
      </c>
      <c r="Q58" s="27">
        <f t="shared" ref="Q58:V58" si="56">+Q59+Q60+Q61</f>
        <v>0</v>
      </c>
      <c r="R58" s="16">
        <f t="shared" si="56"/>
        <v>0</v>
      </c>
      <c r="S58" s="27">
        <f t="shared" si="56"/>
        <v>0</v>
      </c>
      <c r="T58" s="27">
        <f t="shared" si="56"/>
        <v>0</v>
      </c>
      <c r="U58" s="27">
        <f t="shared" si="56"/>
        <v>0</v>
      </c>
      <c r="V58" s="27">
        <f t="shared" si="56"/>
        <v>0</v>
      </c>
      <c r="W58" s="27">
        <f t="shared" ref="W58:AD58" si="57">+W59+W60+W61</f>
        <v>0</v>
      </c>
      <c r="X58" s="27">
        <f t="shared" si="57"/>
        <v>0</v>
      </c>
      <c r="Y58" s="27">
        <f t="shared" si="57"/>
        <v>0</v>
      </c>
      <c r="Z58" s="27">
        <f t="shared" si="57"/>
        <v>0</v>
      </c>
      <c r="AA58" s="27">
        <f t="shared" si="57"/>
        <v>0</v>
      </c>
      <c r="AB58" s="27">
        <f t="shared" si="57"/>
        <v>0</v>
      </c>
      <c r="AC58" s="27">
        <f t="shared" si="57"/>
        <v>0</v>
      </c>
      <c r="AD58" s="27">
        <f t="shared" si="57"/>
        <v>0</v>
      </c>
    </row>
    <row r="59" spans="1:30" hidden="1" x14ac:dyDescent="0.35">
      <c r="A59" s="11" t="s">
        <v>5</v>
      </c>
      <c r="B59" s="12" t="s">
        <v>103</v>
      </c>
      <c r="C59" s="12"/>
      <c r="D59" s="12"/>
      <c r="E59" s="16">
        <f>+Q59</f>
        <v>0</v>
      </c>
      <c r="F59" s="12"/>
      <c r="G59" s="12"/>
      <c r="H59" s="12">
        <f>+E59+F59-G59</f>
        <v>0</v>
      </c>
      <c r="I59" s="12"/>
      <c r="J59" s="12"/>
      <c r="K59" s="12"/>
      <c r="L59" s="12"/>
      <c r="M59" s="12"/>
      <c r="N59" s="21"/>
      <c r="O59" s="12"/>
      <c r="P59" s="1">
        <f t="shared" si="3"/>
        <v>0</v>
      </c>
      <c r="Q59" s="27">
        <f>+R59/1000</f>
        <v>0</v>
      </c>
      <c r="R59" s="16">
        <f>+S59+T59+U59+V59+W59+X59+Y59+Z59+AA59+AB59+AC59+AD59</f>
        <v>0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0" hidden="1" x14ac:dyDescent="0.35">
      <c r="A60" s="11" t="s">
        <v>6</v>
      </c>
      <c r="B60" s="12" t="s">
        <v>104</v>
      </c>
      <c r="C60" s="12"/>
      <c r="D60" s="12"/>
      <c r="E60" s="16">
        <f>+Q60</f>
        <v>0</v>
      </c>
      <c r="F60" s="12"/>
      <c r="G60" s="12"/>
      <c r="H60" s="12">
        <f>+E60+F60-G60</f>
        <v>0</v>
      </c>
      <c r="I60" s="12"/>
      <c r="J60" s="12"/>
      <c r="K60" s="12"/>
      <c r="L60" s="12"/>
      <c r="M60" s="12"/>
      <c r="N60" s="21"/>
      <c r="O60" s="12"/>
      <c r="P60" s="1">
        <f t="shared" si="3"/>
        <v>0</v>
      </c>
      <c r="Q60" s="27">
        <f>+R60/1000</f>
        <v>0</v>
      </c>
      <c r="R60" s="16">
        <f>+S60+T60+U60+V60+W60+X60+Y60+Z60+AA60+AB60+AC60+AD60</f>
        <v>0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0" hidden="1" x14ac:dyDescent="0.35">
      <c r="A61" s="11" t="s">
        <v>105</v>
      </c>
      <c r="B61" s="12" t="s">
        <v>106</v>
      </c>
      <c r="C61" s="12"/>
      <c r="D61" s="12"/>
      <c r="E61" s="16">
        <f>+Q61</f>
        <v>0</v>
      </c>
      <c r="F61" s="12"/>
      <c r="G61" s="12"/>
      <c r="H61" s="12">
        <f>+E61+F61-G61</f>
        <v>0</v>
      </c>
      <c r="I61" s="12"/>
      <c r="J61" s="12"/>
      <c r="K61" s="12"/>
      <c r="L61" s="12"/>
      <c r="M61" s="12"/>
      <c r="N61" s="21"/>
      <c r="O61" s="12"/>
      <c r="P61" s="1">
        <f t="shared" si="3"/>
        <v>0</v>
      </c>
      <c r="Q61" s="27">
        <f>+R61/1000</f>
        <v>0</v>
      </c>
      <c r="R61" s="16">
        <f>+S61+T61+U61+V61+W61+X61+Y61+Z61+AA61+AB61+AC61+AD61</f>
        <v>0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1:30" ht="15" x14ac:dyDescent="0.35">
      <c r="A62" s="7" t="s">
        <v>442</v>
      </c>
      <c r="B62" s="8" t="s">
        <v>14</v>
      </c>
      <c r="C62" s="46">
        <f t="shared" ref="C62:O62" si="58">+C63+C131+C175+C183+C185+C207+C223</f>
        <v>38745</v>
      </c>
      <c r="D62" s="46">
        <f>+D63+D131+D175+D183+D185+D207+D223</f>
        <v>1299.5</v>
      </c>
      <c r="E62" s="47">
        <f t="shared" si="58"/>
        <v>126509</v>
      </c>
      <c r="F62" s="46">
        <f t="shared" si="58"/>
        <v>31346.400000000001</v>
      </c>
      <c r="G62" s="46">
        <f t="shared" si="58"/>
        <v>35807.599999999999</v>
      </c>
      <c r="H62" s="46">
        <f t="shared" si="58"/>
        <v>130970.20000000001</v>
      </c>
      <c r="I62" s="46">
        <f t="shared" si="58"/>
        <v>130570.39026999999</v>
      </c>
      <c r="J62" s="46">
        <f t="shared" si="58"/>
        <v>2025</v>
      </c>
      <c r="K62" s="46">
        <f t="shared" si="58"/>
        <v>0</v>
      </c>
      <c r="L62" s="46">
        <f t="shared" si="58"/>
        <v>0</v>
      </c>
      <c r="M62" s="46">
        <f t="shared" si="58"/>
        <v>0</v>
      </c>
      <c r="N62" s="46">
        <f t="shared" si="58"/>
        <v>28239.453570000001</v>
      </c>
      <c r="O62" s="46">
        <f t="shared" si="58"/>
        <v>0</v>
      </c>
      <c r="P62" s="1">
        <f t="shared" si="3"/>
        <v>1</v>
      </c>
      <c r="Q62" s="27">
        <f t="shared" ref="Q62:V62" si="59">+Q63+Q131+Q175+Q183+Q185+Q207+Q223</f>
        <v>126509</v>
      </c>
      <c r="R62" s="16">
        <f t="shared" si="59"/>
        <v>126509</v>
      </c>
      <c r="S62" s="27">
        <f t="shared" si="59"/>
        <v>41012</v>
      </c>
      <c r="T62" s="27">
        <f t="shared" si="59"/>
        <v>32995</v>
      </c>
      <c r="U62" s="27">
        <f t="shared" si="59"/>
        <v>32993</v>
      </c>
      <c r="V62" s="27">
        <f t="shared" si="59"/>
        <v>2943</v>
      </c>
      <c r="W62" s="27">
        <f t="shared" ref="W62:AD62" si="60">+W63+W131+W175+W183+W185+W207+W223</f>
        <v>2943</v>
      </c>
      <c r="X62" s="27">
        <f t="shared" si="60"/>
        <v>2943</v>
      </c>
      <c r="Y62" s="27">
        <f t="shared" si="60"/>
        <v>2943</v>
      </c>
      <c r="Z62" s="27">
        <f t="shared" si="60"/>
        <v>2943</v>
      </c>
      <c r="AA62" s="27">
        <f t="shared" si="60"/>
        <v>2943</v>
      </c>
      <c r="AB62" s="27">
        <f t="shared" si="60"/>
        <v>1851</v>
      </c>
      <c r="AC62" s="27">
        <f t="shared" si="60"/>
        <v>0</v>
      </c>
      <c r="AD62" s="27">
        <f t="shared" si="60"/>
        <v>0</v>
      </c>
    </row>
    <row r="63" spans="1:30" ht="15.45" x14ac:dyDescent="0.35">
      <c r="A63" s="11" t="s">
        <v>443</v>
      </c>
      <c r="B63" s="12" t="s">
        <v>107</v>
      </c>
      <c r="C63" s="48">
        <f t="shared" ref="C63:O63" si="61">+C64+C67+C73+C90+C103+C124</f>
        <v>38745</v>
      </c>
      <c r="D63" s="48">
        <f t="shared" si="61"/>
        <v>1299.5</v>
      </c>
      <c r="E63" s="49">
        <f t="shared" si="61"/>
        <v>98576</v>
      </c>
      <c r="F63" s="48">
        <f t="shared" si="61"/>
        <v>31346.400000000001</v>
      </c>
      <c r="G63" s="48">
        <f t="shared" si="61"/>
        <v>30749.1</v>
      </c>
      <c r="H63" s="48">
        <f t="shared" si="61"/>
        <v>97978.700000000012</v>
      </c>
      <c r="I63" s="48">
        <f t="shared" si="61"/>
        <v>97578.921269999992</v>
      </c>
      <c r="J63" s="48">
        <f t="shared" si="61"/>
        <v>2025</v>
      </c>
      <c r="K63" s="48">
        <f t="shared" si="61"/>
        <v>0</v>
      </c>
      <c r="L63" s="48">
        <f t="shared" si="61"/>
        <v>0</v>
      </c>
      <c r="M63" s="48">
        <f t="shared" si="61"/>
        <v>0</v>
      </c>
      <c r="N63" s="48">
        <f t="shared" si="61"/>
        <v>28239.453570000001</v>
      </c>
      <c r="O63" s="48">
        <f t="shared" si="61"/>
        <v>0</v>
      </c>
      <c r="P63" s="1">
        <f t="shared" si="3"/>
        <v>1</v>
      </c>
      <c r="Q63" s="27">
        <f t="shared" ref="Q63:V63" si="62">+Q64+Q67+Q73+Q90+Q103+Q124</f>
        <v>98576</v>
      </c>
      <c r="R63" s="16">
        <f t="shared" si="62"/>
        <v>98576</v>
      </c>
      <c r="S63" s="27">
        <f t="shared" si="62"/>
        <v>37788</v>
      </c>
      <c r="T63" s="27">
        <f t="shared" si="62"/>
        <v>30395</v>
      </c>
      <c r="U63" s="27">
        <f t="shared" si="62"/>
        <v>30393</v>
      </c>
      <c r="V63" s="27">
        <f t="shared" si="62"/>
        <v>0</v>
      </c>
      <c r="W63" s="27">
        <f t="shared" ref="W63:AD63" si="63">+W64+W67+W73+W90+W103+W124</f>
        <v>0</v>
      </c>
      <c r="X63" s="27">
        <f t="shared" si="63"/>
        <v>0</v>
      </c>
      <c r="Y63" s="27">
        <f t="shared" si="63"/>
        <v>0</v>
      </c>
      <c r="Z63" s="27">
        <f t="shared" si="63"/>
        <v>0</v>
      </c>
      <c r="AA63" s="27">
        <f t="shared" si="63"/>
        <v>0</v>
      </c>
      <c r="AB63" s="27">
        <f t="shared" si="63"/>
        <v>0</v>
      </c>
      <c r="AC63" s="27">
        <f t="shared" si="63"/>
        <v>0</v>
      </c>
      <c r="AD63" s="27">
        <f t="shared" si="63"/>
        <v>0</v>
      </c>
    </row>
    <row r="64" spans="1:30" ht="15.45" x14ac:dyDescent="0.35">
      <c r="A64" s="11" t="s">
        <v>444</v>
      </c>
      <c r="B64" s="12" t="s">
        <v>108</v>
      </c>
      <c r="C64" s="48">
        <f t="shared" ref="C64:O64" si="64">+C65+C66</f>
        <v>12826.3</v>
      </c>
      <c r="D64" s="48">
        <f t="shared" si="64"/>
        <v>0</v>
      </c>
      <c r="E64" s="49">
        <f t="shared" si="64"/>
        <v>36900</v>
      </c>
      <c r="F64" s="48">
        <f t="shared" si="64"/>
        <v>0</v>
      </c>
      <c r="G64" s="48">
        <f t="shared" si="64"/>
        <v>30749.1</v>
      </c>
      <c r="H64" s="48">
        <f t="shared" si="64"/>
        <v>67649.100000000006</v>
      </c>
      <c r="I64" s="48">
        <f t="shared" si="64"/>
        <v>67649.120599999995</v>
      </c>
      <c r="J64" s="48">
        <f t="shared" si="64"/>
        <v>0</v>
      </c>
      <c r="K64" s="48">
        <f t="shared" si="64"/>
        <v>0</v>
      </c>
      <c r="L64" s="48">
        <f t="shared" si="64"/>
        <v>0</v>
      </c>
      <c r="M64" s="48">
        <f t="shared" si="64"/>
        <v>0</v>
      </c>
      <c r="N64" s="48">
        <f t="shared" si="64"/>
        <v>0</v>
      </c>
      <c r="O64" s="48">
        <f t="shared" si="64"/>
        <v>0</v>
      </c>
      <c r="P64" s="1">
        <f t="shared" si="3"/>
        <v>1</v>
      </c>
      <c r="Q64" s="27">
        <f t="shared" ref="Q64:V64" si="65">+Q65+Q66</f>
        <v>36900</v>
      </c>
      <c r="R64" s="16">
        <f t="shared" si="65"/>
        <v>36900</v>
      </c>
      <c r="S64" s="27">
        <f t="shared" si="65"/>
        <v>12300</v>
      </c>
      <c r="T64" s="27">
        <f t="shared" si="65"/>
        <v>12300</v>
      </c>
      <c r="U64" s="27">
        <f t="shared" si="65"/>
        <v>12300</v>
      </c>
      <c r="V64" s="27">
        <f t="shared" si="65"/>
        <v>0</v>
      </c>
      <c r="W64" s="27">
        <f t="shared" ref="W64:AD64" si="66">+W65+W66</f>
        <v>0</v>
      </c>
      <c r="X64" s="27">
        <f t="shared" si="66"/>
        <v>0</v>
      </c>
      <c r="Y64" s="27">
        <f t="shared" si="66"/>
        <v>0</v>
      </c>
      <c r="Z64" s="27">
        <f t="shared" si="66"/>
        <v>0</v>
      </c>
      <c r="AA64" s="27">
        <f t="shared" si="66"/>
        <v>0</v>
      </c>
      <c r="AB64" s="27">
        <f t="shared" si="66"/>
        <v>0</v>
      </c>
      <c r="AC64" s="27">
        <f t="shared" si="66"/>
        <v>0</v>
      </c>
      <c r="AD64" s="27">
        <f t="shared" si="66"/>
        <v>0</v>
      </c>
    </row>
    <row r="65" spans="1:30" ht="15.45" x14ac:dyDescent="0.35">
      <c r="A65" s="11" t="s">
        <v>540</v>
      </c>
      <c r="B65" s="12" t="s">
        <v>109</v>
      </c>
      <c r="C65" s="48">
        <v>12826.3</v>
      </c>
      <c r="D65" s="48"/>
      <c r="E65" s="49">
        <f>+Q65</f>
        <v>36900</v>
      </c>
      <c r="F65" s="48"/>
      <c r="G65" s="48">
        <f>19147.3+11601.8</f>
        <v>30749.1</v>
      </c>
      <c r="H65" s="48">
        <f>+E65-F65+G65</f>
        <v>67649.100000000006</v>
      </c>
      <c r="I65" s="48">
        <v>67649.120599999995</v>
      </c>
      <c r="J65" s="48"/>
      <c r="K65" s="48"/>
      <c r="L65" s="48"/>
      <c r="M65" s="48"/>
      <c r="N65" s="48"/>
      <c r="O65" s="48"/>
      <c r="P65" s="1">
        <f t="shared" si="3"/>
        <v>1</v>
      </c>
      <c r="Q65" s="27">
        <f>+R65</f>
        <v>36900</v>
      </c>
      <c r="R65" s="16">
        <f>+S65+T65+U65+V65+W65+X65+Y65+Z65+AA65+AB65+AC65+AD65</f>
        <v>36900</v>
      </c>
      <c r="S65" s="27">
        <v>12300</v>
      </c>
      <c r="T65" s="27">
        <v>12300</v>
      </c>
      <c r="U65" s="27">
        <v>12300</v>
      </c>
      <c r="V65" s="27"/>
      <c r="W65" s="27"/>
      <c r="X65" s="27"/>
      <c r="Y65" s="27"/>
      <c r="Z65" s="27"/>
      <c r="AA65" s="27"/>
      <c r="AB65" s="27"/>
      <c r="AC65" s="27"/>
      <c r="AD65" s="27"/>
    </row>
    <row r="66" spans="1:30" hidden="1" x14ac:dyDescent="0.35">
      <c r="A66" s="11" t="s">
        <v>110</v>
      </c>
      <c r="B66" s="12" t="s">
        <v>111</v>
      </c>
      <c r="C66" s="12"/>
      <c r="D66" s="12"/>
      <c r="E66" s="16">
        <f>+Q66</f>
        <v>0</v>
      </c>
      <c r="F66" s="12"/>
      <c r="G66" s="12"/>
      <c r="H66" s="12">
        <f>+E66+F66-G66</f>
        <v>0</v>
      </c>
      <c r="I66" s="12"/>
      <c r="J66" s="12"/>
      <c r="K66" s="12"/>
      <c r="L66" s="12"/>
      <c r="M66" s="12"/>
      <c r="N66" s="21"/>
      <c r="O66" s="12"/>
      <c r="P66" s="1">
        <f t="shared" si="3"/>
        <v>0</v>
      </c>
      <c r="Q66" s="27">
        <f>+R66/1000</f>
        <v>0</v>
      </c>
      <c r="R66" s="16">
        <f>+S66+T66+U66+V66+W66+X66+Y66+Z66+AA66+AB66+AC66+AD66</f>
        <v>0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:30" ht="15.45" x14ac:dyDescent="0.35">
      <c r="A67" s="11" t="s">
        <v>446</v>
      </c>
      <c r="B67" s="12" t="s">
        <v>112</v>
      </c>
      <c r="C67" s="48">
        <f t="shared" ref="C67:O67" si="67">+C68+C69+C70+C71+C72</f>
        <v>16317.5</v>
      </c>
      <c r="D67" s="48">
        <f t="shared" si="67"/>
        <v>1299.5</v>
      </c>
      <c r="E67" s="49">
        <f t="shared" si="67"/>
        <v>24000</v>
      </c>
      <c r="F67" s="48">
        <f t="shared" si="67"/>
        <v>1290</v>
      </c>
      <c r="G67" s="48">
        <f t="shared" si="67"/>
        <v>0</v>
      </c>
      <c r="H67" s="48">
        <f t="shared" si="67"/>
        <v>22710</v>
      </c>
      <c r="I67" s="48">
        <f t="shared" si="67"/>
        <v>22701.727170000002</v>
      </c>
      <c r="J67" s="48">
        <f t="shared" si="67"/>
        <v>0</v>
      </c>
      <c r="K67" s="48">
        <f t="shared" si="67"/>
        <v>0</v>
      </c>
      <c r="L67" s="48">
        <f t="shared" si="67"/>
        <v>0</v>
      </c>
      <c r="M67" s="48">
        <f t="shared" si="67"/>
        <v>0</v>
      </c>
      <c r="N67" s="48">
        <f t="shared" si="67"/>
        <v>22701.727170000002</v>
      </c>
      <c r="O67" s="48">
        <f t="shared" si="67"/>
        <v>0</v>
      </c>
      <c r="P67" s="1">
        <f t="shared" si="3"/>
        <v>1</v>
      </c>
      <c r="Q67" s="27">
        <f t="shared" ref="Q67:V67" si="68">+Q68+Q69+Q70+Q71+Q72</f>
        <v>24000</v>
      </c>
      <c r="R67" s="16">
        <f t="shared" si="68"/>
        <v>24000</v>
      </c>
      <c r="S67" s="27">
        <f t="shared" si="68"/>
        <v>8000</v>
      </c>
      <c r="T67" s="27">
        <f t="shared" si="68"/>
        <v>8000</v>
      </c>
      <c r="U67" s="27">
        <f t="shared" si="68"/>
        <v>8000</v>
      </c>
      <c r="V67" s="27">
        <f t="shared" si="68"/>
        <v>0</v>
      </c>
      <c r="W67" s="27">
        <f t="shared" ref="W67:AD67" si="69">+W68+W69+W70+W71+W72</f>
        <v>0</v>
      </c>
      <c r="X67" s="27">
        <f t="shared" si="69"/>
        <v>0</v>
      </c>
      <c r="Y67" s="27">
        <f t="shared" si="69"/>
        <v>0</v>
      </c>
      <c r="Z67" s="27">
        <f t="shared" si="69"/>
        <v>0</v>
      </c>
      <c r="AA67" s="27">
        <f t="shared" si="69"/>
        <v>0</v>
      </c>
      <c r="AB67" s="27">
        <f t="shared" si="69"/>
        <v>0</v>
      </c>
      <c r="AC67" s="27">
        <f t="shared" si="69"/>
        <v>0</v>
      </c>
      <c r="AD67" s="27">
        <f t="shared" si="69"/>
        <v>0</v>
      </c>
    </row>
    <row r="68" spans="1:30" ht="15.45" x14ac:dyDescent="0.35">
      <c r="A68" s="11" t="s">
        <v>518</v>
      </c>
      <c r="B68" s="12" t="s">
        <v>113</v>
      </c>
      <c r="C68" s="48">
        <v>16317.5</v>
      </c>
      <c r="D68" s="48"/>
      <c r="E68" s="49">
        <f>+Q68</f>
        <v>6900</v>
      </c>
      <c r="F68" s="48">
        <v>150</v>
      </c>
      <c r="G68" s="48"/>
      <c r="H68" s="48">
        <f>+E68-F68+G68</f>
        <v>6750</v>
      </c>
      <c r="I68" s="48">
        <v>6750</v>
      </c>
      <c r="J68" s="48"/>
      <c r="K68" s="48"/>
      <c r="L68" s="48"/>
      <c r="M68" s="48"/>
      <c r="N68" s="48">
        <v>6750</v>
      </c>
      <c r="O68" s="48"/>
      <c r="P68" s="1">
        <f t="shared" si="3"/>
        <v>1</v>
      </c>
      <c r="Q68" s="27">
        <f>+R68</f>
        <v>6900</v>
      </c>
      <c r="R68" s="16">
        <f>+S68+T68+U68+V68+W68+X68+Y68+Z68+AA68+AB68+AC68+AD68</f>
        <v>6900</v>
      </c>
      <c r="S68" s="27">
        <v>2300</v>
      </c>
      <c r="T68" s="27">
        <v>2300</v>
      </c>
      <c r="U68" s="27">
        <v>2300</v>
      </c>
      <c r="V68" s="27"/>
      <c r="W68" s="27"/>
      <c r="X68" s="27"/>
      <c r="Y68" s="27"/>
      <c r="Z68" s="27"/>
      <c r="AA68" s="27"/>
      <c r="AB68" s="27"/>
      <c r="AC68" s="27"/>
      <c r="AD68" s="27"/>
    </row>
    <row r="69" spans="1:30" ht="15.45" x14ac:dyDescent="0.35">
      <c r="A69" s="11" t="s">
        <v>448</v>
      </c>
      <c r="B69" s="12" t="s">
        <v>114</v>
      </c>
      <c r="C69" s="48"/>
      <c r="D69" s="48"/>
      <c r="E69" s="49">
        <f>+Q69</f>
        <v>15000</v>
      </c>
      <c r="F69" s="48">
        <v>1140</v>
      </c>
      <c r="G69" s="48"/>
      <c r="H69" s="48">
        <f>+E69-F69+G69</f>
        <v>13860</v>
      </c>
      <c r="I69" s="48">
        <v>13860</v>
      </c>
      <c r="J69" s="48"/>
      <c r="K69" s="48"/>
      <c r="L69" s="48"/>
      <c r="M69" s="48"/>
      <c r="N69" s="48">
        <v>13860</v>
      </c>
      <c r="O69" s="48"/>
      <c r="P69" s="1">
        <f t="shared" si="3"/>
        <v>1</v>
      </c>
      <c r="Q69" s="27">
        <f>+R69</f>
        <v>15000</v>
      </c>
      <c r="R69" s="16">
        <f>+S69+T69+U69+V69+W69+X69+Y69+Z69+AA69+AB69+AC69+AD69</f>
        <v>15000</v>
      </c>
      <c r="S69" s="27">
        <v>5000</v>
      </c>
      <c r="T69" s="27">
        <v>5000</v>
      </c>
      <c r="U69" s="27">
        <v>5000</v>
      </c>
      <c r="V69" s="27"/>
      <c r="W69" s="27"/>
      <c r="X69" s="27"/>
      <c r="Y69" s="27"/>
      <c r="Z69" s="27"/>
      <c r="AA69" s="27"/>
      <c r="AB69" s="27"/>
      <c r="AC69" s="27"/>
      <c r="AD69" s="27"/>
    </row>
    <row r="70" spans="1:30" hidden="1" x14ac:dyDescent="0.35">
      <c r="A70" s="11" t="s">
        <v>115</v>
      </c>
      <c r="B70" s="12" t="s">
        <v>116</v>
      </c>
      <c r="C70" s="12"/>
      <c r="D70" s="12"/>
      <c r="E70" s="16">
        <f>+Q70</f>
        <v>0</v>
      </c>
      <c r="F70" s="12"/>
      <c r="G70" s="12"/>
      <c r="H70" s="12">
        <f>+E70-F70+G70</f>
        <v>0</v>
      </c>
      <c r="I70" s="12"/>
      <c r="J70" s="12"/>
      <c r="K70" s="12"/>
      <c r="L70" s="12"/>
      <c r="M70" s="12"/>
      <c r="N70" s="21"/>
      <c r="O70" s="12"/>
      <c r="P70" s="1">
        <f t="shared" si="3"/>
        <v>0</v>
      </c>
      <c r="Q70" s="27">
        <f>+R70/1000</f>
        <v>0</v>
      </c>
      <c r="R70" s="16">
        <f>+S70+T70+U70+V70+W70+X70+Y70+Z70+AA70+AB70+AC70+AD70</f>
        <v>0</v>
      </c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1:30" ht="15.45" x14ac:dyDescent="0.35">
      <c r="A71" s="11" t="s">
        <v>449</v>
      </c>
      <c r="B71" s="12" t="s">
        <v>117</v>
      </c>
      <c r="C71" s="48"/>
      <c r="D71" s="48">
        <v>452.2</v>
      </c>
      <c r="E71" s="49">
        <f>+Q71</f>
        <v>900</v>
      </c>
      <c r="F71" s="48"/>
      <c r="G71" s="48"/>
      <c r="H71" s="48">
        <f>+E71-F71+G71</f>
        <v>900</v>
      </c>
      <c r="I71" s="48">
        <v>899.70399999999995</v>
      </c>
      <c r="J71" s="48"/>
      <c r="K71" s="48"/>
      <c r="L71" s="48"/>
      <c r="M71" s="48"/>
      <c r="N71" s="48">
        <v>899.70399999999995</v>
      </c>
      <c r="O71" s="48"/>
      <c r="P71" s="1">
        <f t="shared" ref="P71:P134" si="70">IF(+C71+D71+E71+F71+G71+H71+I71+J71+K71+L71+M71+N71&lt;&gt;0,1,0)</f>
        <v>1</v>
      </c>
      <c r="Q71" s="27">
        <f>+R71</f>
        <v>900</v>
      </c>
      <c r="R71" s="16">
        <f>+S71+T71+U71+V71+W71+X71+Y71+Z71+AA71+AB71+AC71+AD71</f>
        <v>900</v>
      </c>
      <c r="S71" s="27">
        <v>300</v>
      </c>
      <c r="T71" s="27">
        <v>300</v>
      </c>
      <c r="U71" s="27">
        <v>300</v>
      </c>
      <c r="V71" s="27"/>
      <c r="W71" s="27"/>
      <c r="X71" s="27"/>
      <c r="Y71" s="27"/>
      <c r="Z71" s="27"/>
      <c r="AA71" s="27"/>
      <c r="AB71" s="27"/>
      <c r="AC71" s="27"/>
      <c r="AD71" s="27"/>
    </row>
    <row r="72" spans="1:30" ht="21.45" x14ac:dyDescent="0.35">
      <c r="A72" s="11" t="s">
        <v>450</v>
      </c>
      <c r="B72" s="12" t="s">
        <v>118</v>
      </c>
      <c r="C72" s="48"/>
      <c r="D72" s="48">
        <v>847.3</v>
      </c>
      <c r="E72" s="49">
        <f>+Q72</f>
        <v>1200</v>
      </c>
      <c r="F72" s="48"/>
      <c r="G72" s="48"/>
      <c r="H72" s="48">
        <f>+E72-F72+G72</f>
        <v>1200</v>
      </c>
      <c r="I72" s="48">
        <v>1192.0231699999999</v>
      </c>
      <c r="J72" s="48"/>
      <c r="K72" s="48"/>
      <c r="L72" s="48"/>
      <c r="M72" s="48"/>
      <c r="N72" s="48">
        <v>1192.0231699999999</v>
      </c>
      <c r="O72" s="48"/>
      <c r="P72" s="1">
        <f t="shared" si="70"/>
        <v>1</v>
      </c>
      <c r="Q72" s="27">
        <f>+R72</f>
        <v>1200</v>
      </c>
      <c r="R72" s="16">
        <f>+S72+T72+U72+V72+W72+X72+Y72+Z72+AA72+AB72+AC72+AD72</f>
        <v>1200</v>
      </c>
      <c r="S72" s="27">
        <v>400</v>
      </c>
      <c r="T72" s="27">
        <v>400</v>
      </c>
      <c r="U72" s="27">
        <v>400</v>
      </c>
      <c r="V72" s="27"/>
      <c r="W72" s="27"/>
      <c r="X72" s="27"/>
      <c r="Y72" s="27"/>
      <c r="Z72" s="27"/>
      <c r="AA72" s="27"/>
      <c r="AB72" s="27"/>
      <c r="AC72" s="27"/>
      <c r="AD72" s="27"/>
    </row>
    <row r="73" spans="1:30" hidden="1" x14ac:dyDescent="0.35">
      <c r="A73" s="11" t="s">
        <v>0</v>
      </c>
      <c r="B73" s="12" t="s">
        <v>119</v>
      </c>
      <c r="C73" s="12">
        <f t="shared" ref="C73:O73" si="71">+C74+C75+C78+C81+C89</f>
        <v>0</v>
      </c>
      <c r="D73" s="12">
        <f t="shared" si="71"/>
        <v>0</v>
      </c>
      <c r="E73" s="16">
        <f t="shared" si="71"/>
        <v>0</v>
      </c>
      <c r="F73" s="12">
        <f t="shared" si="71"/>
        <v>0</v>
      </c>
      <c r="G73" s="12">
        <f t="shared" si="71"/>
        <v>0</v>
      </c>
      <c r="H73" s="12">
        <f t="shared" si="71"/>
        <v>0</v>
      </c>
      <c r="I73" s="12">
        <f t="shared" si="71"/>
        <v>0</v>
      </c>
      <c r="J73" s="12">
        <f t="shared" si="71"/>
        <v>0</v>
      </c>
      <c r="K73" s="12">
        <f t="shared" si="71"/>
        <v>0</v>
      </c>
      <c r="L73" s="12">
        <f t="shared" si="71"/>
        <v>0</v>
      </c>
      <c r="M73" s="12">
        <f t="shared" si="71"/>
        <v>0</v>
      </c>
      <c r="N73" s="18">
        <f t="shared" si="71"/>
        <v>0</v>
      </c>
      <c r="O73" s="12">
        <f t="shared" si="71"/>
        <v>0</v>
      </c>
      <c r="P73" s="1">
        <f t="shared" si="70"/>
        <v>0</v>
      </c>
      <c r="Q73" s="27">
        <f t="shared" ref="Q73:V73" si="72">+Q74+Q75+Q78+Q81+Q89</f>
        <v>0</v>
      </c>
      <c r="R73" s="16">
        <f t="shared" si="72"/>
        <v>0</v>
      </c>
      <c r="S73" s="27">
        <f t="shared" si="72"/>
        <v>0</v>
      </c>
      <c r="T73" s="27">
        <f t="shared" si="72"/>
        <v>0</v>
      </c>
      <c r="U73" s="27">
        <f t="shared" si="72"/>
        <v>0</v>
      </c>
      <c r="V73" s="27">
        <f t="shared" si="72"/>
        <v>0</v>
      </c>
      <c r="W73" s="27">
        <f t="shared" ref="W73:AD73" si="73">+W74+W75+W78+W81+W89</f>
        <v>0</v>
      </c>
      <c r="X73" s="27">
        <f t="shared" si="73"/>
        <v>0</v>
      </c>
      <c r="Y73" s="27">
        <f t="shared" si="73"/>
        <v>0</v>
      </c>
      <c r="Z73" s="27">
        <f t="shared" si="73"/>
        <v>0</v>
      </c>
      <c r="AA73" s="27">
        <f t="shared" si="73"/>
        <v>0</v>
      </c>
      <c r="AB73" s="27">
        <f t="shared" si="73"/>
        <v>0</v>
      </c>
      <c r="AC73" s="27">
        <f t="shared" si="73"/>
        <v>0</v>
      </c>
      <c r="AD73" s="27">
        <f t="shared" si="73"/>
        <v>0</v>
      </c>
    </row>
    <row r="74" spans="1:30" hidden="1" x14ac:dyDescent="0.35">
      <c r="A74" s="11" t="s">
        <v>120</v>
      </c>
      <c r="B74" s="12" t="s">
        <v>121</v>
      </c>
      <c r="C74" s="12"/>
      <c r="D74" s="12"/>
      <c r="E74" s="16">
        <f>+Q74</f>
        <v>0</v>
      </c>
      <c r="F74" s="12"/>
      <c r="G74" s="12"/>
      <c r="H74" s="12">
        <f>+E74+F74-G74</f>
        <v>0</v>
      </c>
      <c r="I74" s="12"/>
      <c r="J74" s="12"/>
      <c r="K74" s="12"/>
      <c r="L74" s="12"/>
      <c r="M74" s="12"/>
      <c r="N74" s="21"/>
      <c r="O74" s="12"/>
      <c r="P74" s="1">
        <f t="shared" si="70"/>
        <v>0</v>
      </c>
      <c r="Q74" s="27">
        <f>+R74/1000</f>
        <v>0</v>
      </c>
      <c r="R74" s="16">
        <f>+S74+T74+U74+V74+W74+X74+Y74+Z74+AA74+AB74+AC74+AD74</f>
        <v>0</v>
      </c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30" hidden="1" x14ac:dyDescent="0.35">
      <c r="A75" s="11" t="s">
        <v>76</v>
      </c>
      <c r="B75" s="12" t="s">
        <v>122</v>
      </c>
      <c r="C75" s="12">
        <f t="shared" ref="C75:O75" si="74">+C76+C77</f>
        <v>0</v>
      </c>
      <c r="D75" s="12">
        <f t="shared" si="74"/>
        <v>0</v>
      </c>
      <c r="E75" s="16">
        <f t="shared" si="74"/>
        <v>0</v>
      </c>
      <c r="F75" s="12">
        <f t="shared" si="74"/>
        <v>0</v>
      </c>
      <c r="G75" s="12">
        <f t="shared" si="74"/>
        <v>0</v>
      </c>
      <c r="H75" s="12">
        <f t="shared" si="74"/>
        <v>0</v>
      </c>
      <c r="I75" s="12">
        <f t="shared" si="74"/>
        <v>0</v>
      </c>
      <c r="J75" s="12">
        <f t="shared" si="74"/>
        <v>0</v>
      </c>
      <c r="K75" s="12">
        <f t="shared" si="74"/>
        <v>0</v>
      </c>
      <c r="L75" s="12">
        <f t="shared" si="74"/>
        <v>0</v>
      </c>
      <c r="M75" s="12">
        <f t="shared" si="74"/>
        <v>0</v>
      </c>
      <c r="N75" s="18">
        <f t="shared" si="74"/>
        <v>0</v>
      </c>
      <c r="O75" s="12">
        <f t="shared" si="74"/>
        <v>0</v>
      </c>
      <c r="P75" s="1">
        <f t="shared" si="70"/>
        <v>0</v>
      </c>
      <c r="Q75" s="27">
        <f t="shared" ref="Q75:V75" si="75">+Q76+Q77</f>
        <v>0</v>
      </c>
      <c r="R75" s="16">
        <f t="shared" si="75"/>
        <v>0</v>
      </c>
      <c r="S75" s="27">
        <f t="shared" si="75"/>
        <v>0</v>
      </c>
      <c r="T75" s="27">
        <f t="shared" si="75"/>
        <v>0</v>
      </c>
      <c r="U75" s="27">
        <f t="shared" si="75"/>
        <v>0</v>
      </c>
      <c r="V75" s="27">
        <f t="shared" si="75"/>
        <v>0</v>
      </c>
      <c r="W75" s="27">
        <f t="shared" ref="W75:AD75" si="76">+W76+W77</f>
        <v>0</v>
      </c>
      <c r="X75" s="27">
        <f t="shared" si="76"/>
        <v>0</v>
      </c>
      <c r="Y75" s="27">
        <f t="shared" si="76"/>
        <v>0</v>
      </c>
      <c r="Z75" s="27">
        <f t="shared" si="76"/>
        <v>0</v>
      </c>
      <c r="AA75" s="27">
        <f t="shared" si="76"/>
        <v>0</v>
      </c>
      <c r="AB75" s="27">
        <f t="shared" si="76"/>
        <v>0</v>
      </c>
      <c r="AC75" s="27">
        <f t="shared" si="76"/>
        <v>0</v>
      </c>
      <c r="AD75" s="27">
        <f t="shared" si="76"/>
        <v>0</v>
      </c>
    </row>
    <row r="76" spans="1:30" hidden="1" x14ac:dyDescent="0.35">
      <c r="A76" s="11" t="s">
        <v>78</v>
      </c>
      <c r="B76" s="12" t="s">
        <v>123</v>
      </c>
      <c r="C76" s="12"/>
      <c r="D76" s="12"/>
      <c r="E76" s="16">
        <f>+Q76</f>
        <v>0</v>
      </c>
      <c r="F76" s="12"/>
      <c r="G76" s="12"/>
      <c r="H76" s="12">
        <f>+E76+F76-G76</f>
        <v>0</v>
      </c>
      <c r="I76" s="12"/>
      <c r="J76" s="12"/>
      <c r="K76" s="12"/>
      <c r="L76" s="12"/>
      <c r="M76" s="12"/>
      <c r="N76" s="21"/>
      <c r="O76" s="12"/>
      <c r="P76" s="1">
        <f t="shared" si="70"/>
        <v>0</v>
      </c>
      <c r="Q76" s="27">
        <f>+R76/1000</f>
        <v>0</v>
      </c>
      <c r="R76" s="16">
        <f>+S76+T76+U76+V76+W76+X76+Y76+Z76+AA76+AB76+AC76+AD76</f>
        <v>0</v>
      </c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</row>
    <row r="77" spans="1:30" hidden="1" x14ac:dyDescent="0.35">
      <c r="A77" s="11" t="s">
        <v>80</v>
      </c>
      <c r="B77" s="12" t="s">
        <v>124</v>
      </c>
      <c r="C77" s="12"/>
      <c r="D77" s="12"/>
      <c r="E77" s="16">
        <f>+Q77</f>
        <v>0</v>
      </c>
      <c r="F77" s="12"/>
      <c r="G77" s="12"/>
      <c r="H77" s="12">
        <f>+E77+F77-G77</f>
        <v>0</v>
      </c>
      <c r="I77" s="12"/>
      <c r="J77" s="12"/>
      <c r="K77" s="12"/>
      <c r="L77" s="12"/>
      <c r="M77" s="12"/>
      <c r="N77" s="18"/>
      <c r="O77" s="12"/>
      <c r="P77" s="1">
        <f t="shared" si="70"/>
        <v>0</v>
      </c>
      <c r="Q77" s="27">
        <f>+R77/1000</f>
        <v>0</v>
      </c>
      <c r="R77" s="16">
        <f>+S77+T77+U77+V77+W77+X77+Y77+Z77+AA77+AB77+AC77+AD77</f>
        <v>0</v>
      </c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1:30" hidden="1" x14ac:dyDescent="0.35">
      <c r="A78" s="11" t="s">
        <v>82</v>
      </c>
      <c r="B78" s="12" t="s">
        <v>125</v>
      </c>
      <c r="C78" s="12">
        <f t="shared" ref="C78:O78" si="77">+C79+C80</f>
        <v>0</v>
      </c>
      <c r="D78" s="12">
        <f t="shared" si="77"/>
        <v>0</v>
      </c>
      <c r="E78" s="16">
        <f t="shared" si="77"/>
        <v>0</v>
      </c>
      <c r="F78" s="12">
        <f t="shared" si="77"/>
        <v>0</v>
      </c>
      <c r="G78" s="12">
        <f t="shared" si="77"/>
        <v>0</v>
      </c>
      <c r="H78" s="12">
        <f t="shared" si="77"/>
        <v>0</v>
      </c>
      <c r="I78" s="12">
        <f t="shared" si="77"/>
        <v>0</v>
      </c>
      <c r="J78" s="12">
        <f t="shared" si="77"/>
        <v>0</v>
      </c>
      <c r="K78" s="12">
        <f t="shared" si="77"/>
        <v>0</v>
      </c>
      <c r="L78" s="12">
        <f t="shared" si="77"/>
        <v>0</v>
      </c>
      <c r="M78" s="12">
        <f t="shared" si="77"/>
        <v>0</v>
      </c>
      <c r="N78" s="21">
        <f t="shared" si="77"/>
        <v>0</v>
      </c>
      <c r="O78" s="12">
        <f t="shared" si="77"/>
        <v>0</v>
      </c>
      <c r="P78" s="1">
        <f t="shared" si="70"/>
        <v>0</v>
      </c>
      <c r="Q78" s="27">
        <f t="shared" ref="Q78:V78" si="78">+Q79+Q80</f>
        <v>0</v>
      </c>
      <c r="R78" s="16">
        <f t="shared" si="78"/>
        <v>0</v>
      </c>
      <c r="S78" s="27">
        <f t="shared" si="78"/>
        <v>0</v>
      </c>
      <c r="T78" s="27">
        <f t="shared" si="78"/>
        <v>0</v>
      </c>
      <c r="U78" s="27">
        <f t="shared" si="78"/>
        <v>0</v>
      </c>
      <c r="V78" s="27">
        <f t="shared" si="78"/>
        <v>0</v>
      </c>
      <c r="W78" s="27">
        <f t="shared" ref="W78:AD78" si="79">+W79+W80</f>
        <v>0</v>
      </c>
      <c r="X78" s="27">
        <f t="shared" si="79"/>
        <v>0</v>
      </c>
      <c r="Y78" s="27">
        <f t="shared" si="79"/>
        <v>0</v>
      </c>
      <c r="Z78" s="27">
        <f t="shared" si="79"/>
        <v>0</v>
      </c>
      <c r="AA78" s="27">
        <f t="shared" si="79"/>
        <v>0</v>
      </c>
      <c r="AB78" s="27">
        <f t="shared" si="79"/>
        <v>0</v>
      </c>
      <c r="AC78" s="27">
        <f t="shared" si="79"/>
        <v>0</v>
      </c>
      <c r="AD78" s="27">
        <f t="shared" si="79"/>
        <v>0</v>
      </c>
    </row>
    <row r="79" spans="1:30" hidden="1" x14ac:dyDescent="0.35">
      <c r="A79" s="11" t="s">
        <v>84</v>
      </c>
      <c r="B79" s="12" t="s">
        <v>126</v>
      </c>
      <c r="C79" s="12"/>
      <c r="D79" s="12"/>
      <c r="E79" s="16">
        <f>+Q79</f>
        <v>0</v>
      </c>
      <c r="F79" s="12"/>
      <c r="G79" s="12"/>
      <c r="H79" s="12">
        <f>+E79+F79-G79</f>
        <v>0</v>
      </c>
      <c r="I79" s="12"/>
      <c r="J79" s="12"/>
      <c r="K79" s="12"/>
      <c r="L79" s="12"/>
      <c r="M79" s="12"/>
      <c r="N79" s="21"/>
      <c r="O79" s="12"/>
      <c r="P79" s="1">
        <f t="shared" si="70"/>
        <v>0</v>
      </c>
      <c r="Q79" s="27">
        <f>+R79/1000</f>
        <v>0</v>
      </c>
      <c r="R79" s="16">
        <f>+S79+T79+U79+V79+W79+X79+Y79+Z79+AA79+AB79+AC79+AD79</f>
        <v>0</v>
      </c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1:30" hidden="1" x14ac:dyDescent="0.35">
      <c r="A80" s="11" t="s">
        <v>88</v>
      </c>
      <c r="B80" s="12" t="s">
        <v>127</v>
      </c>
      <c r="C80" s="12"/>
      <c r="D80" s="12"/>
      <c r="E80" s="16">
        <f>+Q80</f>
        <v>0</v>
      </c>
      <c r="F80" s="12"/>
      <c r="G80" s="12"/>
      <c r="H80" s="12">
        <f>+E80+F80-G80</f>
        <v>0</v>
      </c>
      <c r="I80" s="12"/>
      <c r="J80" s="12"/>
      <c r="K80" s="12"/>
      <c r="L80" s="12"/>
      <c r="M80" s="12"/>
      <c r="N80" s="21"/>
      <c r="O80" s="12"/>
      <c r="P80" s="1">
        <f t="shared" si="70"/>
        <v>0</v>
      </c>
      <c r="Q80" s="27">
        <f>+R80/1000</f>
        <v>0</v>
      </c>
      <c r="R80" s="16">
        <f>+S80+T80+U80+V80+W80+X80+Y80+Z80+AA80+AB80+AC80+AD80</f>
        <v>0</v>
      </c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 hidden="1" x14ac:dyDescent="0.35">
      <c r="A81" s="11" t="s">
        <v>128</v>
      </c>
      <c r="B81" s="12" t="s">
        <v>129</v>
      </c>
      <c r="C81" s="12">
        <f t="shared" ref="C81:O81" si="80">+C82+C83</f>
        <v>0</v>
      </c>
      <c r="D81" s="12">
        <f t="shared" si="80"/>
        <v>0</v>
      </c>
      <c r="E81" s="16">
        <f t="shared" si="80"/>
        <v>0</v>
      </c>
      <c r="F81" s="12">
        <f t="shared" si="80"/>
        <v>0</v>
      </c>
      <c r="G81" s="12">
        <f t="shared" si="80"/>
        <v>0</v>
      </c>
      <c r="H81" s="12">
        <f t="shared" si="80"/>
        <v>0</v>
      </c>
      <c r="I81" s="12">
        <f t="shared" si="80"/>
        <v>0</v>
      </c>
      <c r="J81" s="12">
        <f t="shared" si="80"/>
        <v>0</v>
      </c>
      <c r="K81" s="12">
        <f t="shared" si="80"/>
        <v>0</v>
      </c>
      <c r="L81" s="12">
        <f t="shared" si="80"/>
        <v>0</v>
      </c>
      <c r="M81" s="12">
        <f t="shared" si="80"/>
        <v>0</v>
      </c>
      <c r="N81" s="18">
        <f t="shared" si="80"/>
        <v>0</v>
      </c>
      <c r="O81" s="12">
        <f t="shared" si="80"/>
        <v>0</v>
      </c>
      <c r="P81" s="1">
        <f t="shared" si="70"/>
        <v>0</v>
      </c>
      <c r="Q81" s="27">
        <f t="shared" ref="Q81:V81" si="81">+Q82+Q83</f>
        <v>0</v>
      </c>
      <c r="R81" s="16">
        <f t="shared" si="81"/>
        <v>0</v>
      </c>
      <c r="S81" s="27">
        <f t="shared" si="81"/>
        <v>0</v>
      </c>
      <c r="T81" s="27">
        <f t="shared" si="81"/>
        <v>0</v>
      </c>
      <c r="U81" s="27">
        <f t="shared" si="81"/>
        <v>0</v>
      </c>
      <c r="V81" s="27">
        <f t="shared" si="81"/>
        <v>0</v>
      </c>
      <c r="W81" s="27">
        <f t="shared" ref="W81:AD81" si="82">+W82+W83</f>
        <v>0</v>
      </c>
      <c r="X81" s="27">
        <f t="shared" si="82"/>
        <v>0</v>
      </c>
      <c r="Y81" s="27">
        <f t="shared" si="82"/>
        <v>0</v>
      </c>
      <c r="Z81" s="27">
        <f t="shared" si="82"/>
        <v>0</v>
      </c>
      <c r="AA81" s="27">
        <f t="shared" si="82"/>
        <v>0</v>
      </c>
      <c r="AB81" s="27">
        <f t="shared" si="82"/>
        <v>0</v>
      </c>
      <c r="AC81" s="27">
        <f t="shared" si="82"/>
        <v>0</v>
      </c>
      <c r="AD81" s="27">
        <f t="shared" si="82"/>
        <v>0</v>
      </c>
    </row>
    <row r="82" spans="1:30" hidden="1" x14ac:dyDescent="0.35">
      <c r="A82" s="11" t="s">
        <v>130</v>
      </c>
      <c r="B82" s="12" t="s">
        <v>131</v>
      </c>
      <c r="C82" s="12"/>
      <c r="D82" s="12"/>
      <c r="E82" s="16">
        <f>+Q82</f>
        <v>0</v>
      </c>
      <c r="F82" s="12"/>
      <c r="G82" s="12"/>
      <c r="H82" s="12">
        <f>+E82+F82-G82</f>
        <v>0</v>
      </c>
      <c r="I82" s="12"/>
      <c r="J82" s="12"/>
      <c r="K82" s="12"/>
      <c r="L82" s="12"/>
      <c r="M82" s="12"/>
      <c r="N82" s="18"/>
      <c r="O82" s="12"/>
      <c r="P82" s="1">
        <f t="shared" si="70"/>
        <v>0</v>
      </c>
      <c r="Q82" s="27">
        <f>+R82/1000</f>
        <v>0</v>
      </c>
      <c r="R82" s="16">
        <f>+S82+T82+U82+V82+W82+X82+Y82+Z82+AA82+AB82+AC82+AD82</f>
        <v>0</v>
      </c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</row>
    <row r="83" spans="1:30" hidden="1" x14ac:dyDescent="0.35">
      <c r="A83" s="11" t="s">
        <v>132</v>
      </c>
      <c r="B83" s="12" t="s">
        <v>133</v>
      </c>
      <c r="C83" s="12">
        <f t="shared" ref="C83:O83" si="83">+C84+C85+C86+C87+C88</f>
        <v>0</v>
      </c>
      <c r="D83" s="12">
        <f t="shared" si="83"/>
        <v>0</v>
      </c>
      <c r="E83" s="16">
        <f t="shared" si="83"/>
        <v>0</v>
      </c>
      <c r="F83" s="12">
        <f t="shared" si="83"/>
        <v>0</v>
      </c>
      <c r="G83" s="12">
        <f t="shared" si="83"/>
        <v>0</v>
      </c>
      <c r="H83" s="12">
        <f t="shared" si="83"/>
        <v>0</v>
      </c>
      <c r="I83" s="12">
        <f t="shared" si="83"/>
        <v>0</v>
      </c>
      <c r="J83" s="12">
        <f t="shared" si="83"/>
        <v>0</v>
      </c>
      <c r="K83" s="12">
        <f t="shared" si="83"/>
        <v>0</v>
      </c>
      <c r="L83" s="12">
        <f t="shared" si="83"/>
        <v>0</v>
      </c>
      <c r="M83" s="12">
        <f t="shared" si="83"/>
        <v>0</v>
      </c>
      <c r="N83" s="18">
        <f t="shared" si="83"/>
        <v>0</v>
      </c>
      <c r="O83" s="12">
        <f t="shared" si="83"/>
        <v>0</v>
      </c>
      <c r="P83" s="1">
        <f t="shared" si="70"/>
        <v>0</v>
      </c>
      <c r="Q83" s="27">
        <f t="shared" ref="Q83:V83" si="84">+Q84+Q85+Q86+Q87+Q88</f>
        <v>0</v>
      </c>
      <c r="R83" s="16">
        <f t="shared" si="84"/>
        <v>0</v>
      </c>
      <c r="S83" s="27">
        <f t="shared" si="84"/>
        <v>0</v>
      </c>
      <c r="T83" s="27">
        <f t="shared" si="84"/>
        <v>0</v>
      </c>
      <c r="U83" s="27">
        <f t="shared" si="84"/>
        <v>0</v>
      </c>
      <c r="V83" s="27">
        <f t="shared" si="84"/>
        <v>0</v>
      </c>
      <c r="W83" s="27">
        <f t="shared" ref="W83:AD83" si="85">+W84+W85+W86+W87+W88</f>
        <v>0</v>
      </c>
      <c r="X83" s="27">
        <f t="shared" si="85"/>
        <v>0</v>
      </c>
      <c r="Y83" s="27">
        <f t="shared" si="85"/>
        <v>0</v>
      </c>
      <c r="Z83" s="27">
        <f t="shared" si="85"/>
        <v>0</v>
      </c>
      <c r="AA83" s="27">
        <f t="shared" si="85"/>
        <v>0</v>
      </c>
      <c r="AB83" s="27">
        <f t="shared" si="85"/>
        <v>0</v>
      </c>
      <c r="AC83" s="27">
        <f t="shared" si="85"/>
        <v>0</v>
      </c>
      <c r="AD83" s="27">
        <f t="shared" si="85"/>
        <v>0</v>
      </c>
    </row>
    <row r="84" spans="1:30" hidden="1" x14ac:dyDescent="0.35">
      <c r="A84" s="11" t="s">
        <v>134</v>
      </c>
      <c r="B84" s="12" t="s">
        <v>135</v>
      </c>
      <c r="C84" s="12"/>
      <c r="D84" s="12"/>
      <c r="E84" s="16">
        <f t="shared" ref="E84:E89" si="86">+Q84</f>
        <v>0</v>
      </c>
      <c r="F84" s="12"/>
      <c r="G84" s="12"/>
      <c r="H84" s="12">
        <f t="shared" ref="H84:H89" si="87">+E84+F84-G84</f>
        <v>0</v>
      </c>
      <c r="I84" s="12"/>
      <c r="J84" s="12"/>
      <c r="K84" s="12"/>
      <c r="L84" s="12"/>
      <c r="M84" s="12"/>
      <c r="N84" s="21"/>
      <c r="O84" s="12"/>
      <c r="P84" s="1">
        <f t="shared" si="70"/>
        <v>0</v>
      </c>
      <c r="Q84" s="27">
        <f t="shared" ref="Q84:Q89" si="88">+R84/1000</f>
        <v>0</v>
      </c>
      <c r="R84" s="16">
        <f t="shared" ref="R84:R89" si="89">+S84+T84+U84+V84+W84+X84+Y84+Z84+AA84+AB84+AC84+AD84</f>
        <v>0</v>
      </c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1:30" hidden="1" x14ac:dyDescent="0.35">
      <c r="A85" s="11" t="s">
        <v>136</v>
      </c>
      <c r="B85" s="12" t="s">
        <v>137</v>
      </c>
      <c r="C85" s="12"/>
      <c r="D85" s="12"/>
      <c r="E85" s="16">
        <f t="shared" si="86"/>
        <v>0</v>
      </c>
      <c r="F85" s="12"/>
      <c r="G85" s="12"/>
      <c r="H85" s="12">
        <f t="shared" si="87"/>
        <v>0</v>
      </c>
      <c r="I85" s="12"/>
      <c r="J85" s="12"/>
      <c r="K85" s="12"/>
      <c r="L85" s="12"/>
      <c r="M85" s="12"/>
      <c r="N85" s="18"/>
      <c r="O85" s="12"/>
      <c r="P85" s="1">
        <f t="shared" si="70"/>
        <v>0</v>
      </c>
      <c r="Q85" s="27">
        <f t="shared" si="88"/>
        <v>0</v>
      </c>
      <c r="R85" s="16">
        <f t="shared" si="89"/>
        <v>0</v>
      </c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0" hidden="1" x14ac:dyDescent="0.35">
      <c r="A86" s="11" t="s">
        <v>138</v>
      </c>
      <c r="B86" s="12" t="s">
        <v>139</v>
      </c>
      <c r="C86" s="12"/>
      <c r="D86" s="12"/>
      <c r="E86" s="16">
        <f t="shared" si="86"/>
        <v>0</v>
      </c>
      <c r="F86" s="12"/>
      <c r="G86" s="12"/>
      <c r="H86" s="12">
        <f t="shared" si="87"/>
        <v>0</v>
      </c>
      <c r="I86" s="12"/>
      <c r="J86" s="12"/>
      <c r="K86" s="12"/>
      <c r="L86" s="12"/>
      <c r="M86" s="12"/>
      <c r="N86" s="21"/>
      <c r="O86" s="12"/>
      <c r="P86" s="1">
        <f t="shared" si="70"/>
        <v>0</v>
      </c>
      <c r="Q86" s="27">
        <f t="shared" si="88"/>
        <v>0</v>
      </c>
      <c r="R86" s="16">
        <f t="shared" si="89"/>
        <v>0</v>
      </c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 hidden="1" x14ac:dyDescent="0.35">
      <c r="A87" s="11" t="s">
        <v>140</v>
      </c>
      <c r="B87" s="12" t="s">
        <v>141</v>
      </c>
      <c r="C87" s="12"/>
      <c r="D87" s="12"/>
      <c r="E87" s="16">
        <f t="shared" si="86"/>
        <v>0</v>
      </c>
      <c r="F87" s="12"/>
      <c r="G87" s="12"/>
      <c r="H87" s="12">
        <f t="shared" si="87"/>
        <v>0</v>
      </c>
      <c r="I87" s="12"/>
      <c r="J87" s="12"/>
      <c r="K87" s="12"/>
      <c r="L87" s="12"/>
      <c r="M87" s="12"/>
      <c r="N87" s="21"/>
      <c r="O87" s="12"/>
      <c r="P87" s="1">
        <f t="shared" si="70"/>
        <v>0</v>
      </c>
      <c r="Q87" s="27">
        <f t="shared" si="88"/>
        <v>0</v>
      </c>
      <c r="R87" s="16">
        <f t="shared" si="89"/>
        <v>0</v>
      </c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0" hidden="1" x14ac:dyDescent="0.35">
      <c r="A88" s="11" t="s">
        <v>142</v>
      </c>
      <c r="B88" s="12" t="s">
        <v>143</v>
      </c>
      <c r="C88" s="12"/>
      <c r="D88" s="12"/>
      <c r="E88" s="16">
        <f t="shared" si="86"/>
        <v>0</v>
      </c>
      <c r="F88" s="12"/>
      <c r="G88" s="12"/>
      <c r="H88" s="12">
        <f t="shared" si="87"/>
        <v>0</v>
      </c>
      <c r="I88" s="12"/>
      <c r="J88" s="12"/>
      <c r="K88" s="12"/>
      <c r="L88" s="12"/>
      <c r="M88" s="12"/>
      <c r="N88" s="18"/>
      <c r="O88" s="12"/>
      <c r="P88" s="1">
        <f t="shared" si="70"/>
        <v>0</v>
      </c>
      <c r="Q88" s="27">
        <f t="shared" si="88"/>
        <v>0</v>
      </c>
      <c r="R88" s="16">
        <f t="shared" si="89"/>
        <v>0</v>
      </c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1:30" hidden="1" x14ac:dyDescent="0.35">
      <c r="A89" s="11" t="s">
        <v>144</v>
      </c>
      <c r="B89" s="12" t="s">
        <v>145</v>
      </c>
      <c r="C89" s="12"/>
      <c r="D89" s="12"/>
      <c r="E89" s="16">
        <f t="shared" si="86"/>
        <v>0</v>
      </c>
      <c r="F89" s="12"/>
      <c r="G89" s="12"/>
      <c r="H89" s="12">
        <f t="shared" si="87"/>
        <v>0</v>
      </c>
      <c r="I89" s="12"/>
      <c r="J89" s="12"/>
      <c r="K89" s="12"/>
      <c r="L89" s="12"/>
      <c r="M89" s="12"/>
      <c r="N89" s="18"/>
      <c r="O89" s="12"/>
      <c r="P89" s="1">
        <f t="shared" si="70"/>
        <v>0</v>
      </c>
      <c r="Q89" s="27">
        <f t="shared" si="88"/>
        <v>0</v>
      </c>
      <c r="R89" s="16">
        <f t="shared" si="89"/>
        <v>0</v>
      </c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1:30" hidden="1" x14ac:dyDescent="0.35">
      <c r="A90" s="11" t="s">
        <v>1</v>
      </c>
      <c r="B90" s="12" t="s">
        <v>146</v>
      </c>
      <c r="C90" s="12">
        <f t="shared" ref="C90:O90" si="90">+C91+C92+C95+C96</f>
        <v>0</v>
      </c>
      <c r="D90" s="12">
        <f t="shared" si="90"/>
        <v>0</v>
      </c>
      <c r="E90" s="16">
        <f t="shared" si="90"/>
        <v>0</v>
      </c>
      <c r="F90" s="12">
        <f t="shared" si="90"/>
        <v>0</v>
      </c>
      <c r="G90" s="12">
        <f t="shared" si="90"/>
        <v>0</v>
      </c>
      <c r="H90" s="12">
        <f t="shared" si="90"/>
        <v>0</v>
      </c>
      <c r="I90" s="12">
        <f t="shared" si="90"/>
        <v>0</v>
      </c>
      <c r="J90" s="12">
        <f t="shared" si="90"/>
        <v>0</v>
      </c>
      <c r="K90" s="12">
        <f t="shared" si="90"/>
        <v>0</v>
      </c>
      <c r="L90" s="12">
        <f t="shared" si="90"/>
        <v>0</v>
      </c>
      <c r="M90" s="12">
        <f t="shared" si="90"/>
        <v>0</v>
      </c>
      <c r="N90" s="21">
        <f t="shared" si="90"/>
        <v>0</v>
      </c>
      <c r="O90" s="12">
        <f t="shared" si="90"/>
        <v>0</v>
      </c>
      <c r="P90" s="1">
        <f t="shared" si="70"/>
        <v>0</v>
      </c>
      <c r="Q90" s="27">
        <f t="shared" ref="Q90:V90" si="91">+Q91+Q92+Q95+Q96</f>
        <v>0</v>
      </c>
      <c r="R90" s="16">
        <f t="shared" si="91"/>
        <v>0</v>
      </c>
      <c r="S90" s="27">
        <f t="shared" si="91"/>
        <v>0</v>
      </c>
      <c r="T90" s="27">
        <f t="shared" si="91"/>
        <v>0</v>
      </c>
      <c r="U90" s="27">
        <f t="shared" si="91"/>
        <v>0</v>
      </c>
      <c r="V90" s="27">
        <f t="shared" si="91"/>
        <v>0</v>
      </c>
      <c r="W90" s="27">
        <f t="shared" ref="W90:AD90" si="92">+W91+W92+W95+W96</f>
        <v>0</v>
      </c>
      <c r="X90" s="27">
        <f t="shared" si="92"/>
        <v>0</v>
      </c>
      <c r="Y90" s="27">
        <f t="shared" si="92"/>
        <v>0</v>
      </c>
      <c r="Z90" s="27">
        <f t="shared" si="92"/>
        <v>0</v>
      </c>
      <c r="AA90" s="27">
        <f t="shared" si="92"/>
        <v>0</v>
      </c>
      <c r="AB90" s="27">
        <f t="shared" si="92"/>
        <v>0</v>
      </c>
      <c r="AC90" s="27">
        <f t="shared" si="92"/>
        <v>0</v>
      </c>
      <c r="AD90" s="27">
        <f t="shared" si="92"/>
        <v>0</v>
      </c>
    </row>
    <row r="91" spans="1:30" hidden="1" x14ac:dyDescent="0.35">
      <c r="A91" s="11" t="s">
        <v>120</v>
      </c>
      <c r="B91" s="12" t="s">
        <v>147</v>
      </c>
      <c r="C91" s="12"/>
      <c r="D91" s="12"/>
      <c r="E91" s="16">
        <f>+Q91</f>
        <v>0</v>
      </c>
      <c r="F91" s="12"/>
      <c r="G91" s="12"/>
      <c r="H91" s="12">
        <f>+E91+F91-G91</f>
        <v>0</v>
      </c>
      <c r="I91" s="12"/>
      <c r="J91" s="12"/>
      <c r="K91" s="12"/>
      <c r="L91" s="12"/>
      <c r="M91" s="12"/>
      <c r="N91" s="21"/>
      <c r="O91" s="12"/>
      <c r="P91" s="1">
        <f t="shared" si="70"/>
        <v>0</v>
      </c>
      <c r="Q91" s="27">
        <f>+R91/1000</f>
        <v>0</v>
      </c>
      <c r="R91" s="16">
        <f>+S91+T91+U91+V91+W91+X91+Y91+Z91+AA91+AB91+AC91+AD91</f>
        <v>0</v>
      </c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1:30" hidden="1" x14ac:dyDescent="0.35">
      <c r="A92" s="11" t="s">
        <v>76</v>
      </c>
      <c r="B92" s="12" t="s">
        <v>148</v>
      </c>
      <c r="C92" s="12">
        <f t="shared" ref="C92:O92" si="93">+C93+C94</f>
        <v>0</v>
      </c>
      <c r="D92" s="12">
        <f t="shared" si="93"/>
        <v>0</v>
      </c>
      <c r="E92" s="16">
        <f t="shared" si="93"/>
        <v>0</v>
      </c>
      <c r="F92" s="12">
        <f t="shared" si="93"/>
        <v>0</v>
      </c>
      <c r="G92" s="12">
        <f t="shared" si="93"/>
        <v>0</v>
      </c>
      <c r="H92" s="12">
        <f t="shared" si="93"/>
        <v>0</v>
      </c>
      <c r="I92" s="12">
        <f t="shared" si="93"/>
        <v>0</v>
      </c>
      <c r="J92" s="12">
        <f t="shared" si="93"/>
        <v>0</v>
      </c>
      <c r="K92" s="12">
        <f t="shared" si="93"/>
        <v>0</v>
      </c>
      <c r="L92" s="12">
        <f t="shared" si="93"/>
        <v>0</v>
      </c>
      <c r="M92" s="12">
        <f t="shared" si="93"/>
        <v>0</v>
      </c>
      <c r="N92" s="21">
        <f t="shared" si="93"/>
        <v>0</v>
      </c>
      <c r="O92" s="12">
        <f t="shared" si="93"/>
        <v>0</v>
      </c>
      <c r="P92" s="1">
        <f t="shared" si="70"/>
        <v>0</v>
      </c>
      <c r="Q92" s="27">
        <f t="shared" ref="Q92:V92" si="94">+Q93+Q94</f>
        <v>0</v>
      </c>
      <c r="R92" s="16">
        <f t="shared" si="94"/>
        <v>0</v>
      </c>
      <c r="S92" s="27">
        <f t="shared" si="94"/>
        <v>0</v>
      </c>
      <c r="T92" s="27">
        <f t="shared" si="94"/>
        <v>0</v>
      </c>
      <c r="U92" s="27">
        <f t="shared" si="94"/>
        <v>0</v>
      </c>
      <c r="V92" s="27">
        <f t="shared" si="94"/>
        <v>0</v>
      </c>
      <c r="W92" s="27">
        <f t="shared" ref="W92:AD92" si="95">+W93+W94</f>
        <v>0</v>
      </c>
      <c r="X92" s="27">
        <f t="shared" si="95"/>
        <v>0</v>
      </c>
      <c r="Y92" s="27">
        <f t="shared" si="95"/>
        <v>0</v>
      </c>
      <c r="Z92" s="27">
        <f t="shared" si="95"/>
        <v>0</v>
      </c>
      <c r="AA92" s="27">
        <f t="shared" si="95"/>
        <v>0</v>
      </c>
      <c r="AB92" s="27">
        <f t="shared" si="95"/>
        <v>0</v>
      </c>
      <c r="AC92" s="27">
        <f t="shared" si="95"/>
        <v>0</v>
      </c>
      <c r="AD92" s="27">
        <f t="shared" si="95"/>
        <v>0</v>
      </c>
    </row>
    <row r="93" spans="1:30" hidden="1" x14ac:dyDescent="0.35">
      <c r="A93" s="11" t="s">
        <v>78</v>
      </c>
      <c r="B93" s="12" t="s">
        <v>149</v>
      </c>
      <c r="C93" s="12"/>
      <c r="D93" s="12"/>
      <c r="E93" s="16">
        <f>+Q93</f>
        <v>0</v>
      </c>
      <c r="F93" s="12"/>
      <c r="G93" s="12"/>
      <c r="H93" s="12">
        <f>+E93+F93-G93</f>
        <v>0</v>
      </c>
      <c r="I93" s="12"/>
      <c r="J93" s="12"/>
      <c r="K93" s="12"/>
      <c r="L93" s="12"/>
      <c r="M93" s="12"/>
      <c r="N93" s="21"/>
      <c r="O93" s="12"/>
      <c r="P93" s="1">
        <f t="shared" si="70"/>
        <v>0</v>
      </c>
      <c r="Q93" s="27">
        <f>+R93/1000</f>
        <v>0</v>
      </c>
      <c r="R93" s="16">
        <f>+S93+T93+U93+V93+W93+X93+Y93+Z93+AA93+AB93+AC93+AD93</f>
        <v>0</v>
      </c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1:30" hidden="1" x14ac:dyDescent="0.35">
      <c r="A94" s="11" t="s">
        <v>80</v>
      </c>
      <c r="B94" s="12" t="s">
        <v>150</v>
      </c>
      <c r="C94" s="12"/>
      <c r="D94" s="12"/>
      <c r="E94" s="16">
        <f>+Q94</f>
        <v>0</v>
      </c>
      <c r="F94" s="12"/>
      <c r="G94" s="12"/>
      <c r="H94" s="12">
        <f>+E94+F94-G94</f>
        <v>0</v>
      </c>
      <c r="I94" s="12"/>
      <c r="J94" s="12"/>
      <c r="K94" s="12"/>
      <c r="L94" s="12"/>
      <c r="M94" s="12"/>
      <c r="N94" s="21"/>
      <c r="O94" s="12"/>
      <c r="P94" s="1">
        <f t="shared" si="70"/>
        <v>0</v>
      </c>
      <c r="Q94" s="27">
        <f>+R94/1000</f>
        <v>0</v>
      </c>
      <c r="R94" s="16">
        <f>+S94+T94+U94+V94+W94+X94+Y94+Z94+AA94+AB94+AC94+AD94</f>
        <v>0</v>
      </c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1:30" hidden="1" x14ac:dyDescent="0.35">
      <c r="A95" s="11" t="s">
        <v>82</v>
      </c>
      <c r="B95" s="12" t="s">
        <v>151</v>
      </c>
      <c r="C95" s="12"/>
      <c r="D95" s="12"/>
      <c r="E95" s="16">
        <f>+Q95</f>
        <v>0</v>
      </c>
      <c r="F95" s="12"/>
      <c r="G95" s="12"/>
      <c r="H95" s="12">
        <f>+E95+F95-G95</f>
        <v>0</v>
      </c>
      <c r="I95" s="12"/>
      <c r="J95" s="12"/>
      <c r="K95" s="12"/>
      <c r="L95" s="12"/>
      <c r="M95" s="12"/>
      <c r="N95" s="21"/>
      <c r="O95" s="12"/>
      <c r="P95" s="1">
        <f t="shared" si="70"/>
        <v>0</v>
      </c>
      <c r="Q95" s="27">
        <f>+R95/1000</f>
        <v>0</v>
      </c>
      <c r="R95" s="16">
        <f>+S95+T95+U95+V95+W95+X95+Y95+Z95+AA95+AB95+AC95+AD95</f>
        <v>0</v>
      </c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1:30" hidden="1" x14ac:dyDescent="0.35">
      <c r="A96" s="11" t="s">
        <v>128</v>
      </c>
      <c r="B96" s="12" t="s">
        <v>152</v>
      </c>
      <c r="C96" s="12">
        <f t="shared" ref="C96:O96" si="96">+C97+C98</f>
        <v>0</v>
      </c>
      <c r="D96" s="12">
        <f t="shared" si="96"/>
        <v>0</v>
      </c>
      <c r="E96" s="16">
        <f t="shared" si="96"/>
        <v>0</v>
      </c>
      <c r="F96" s="12">
        <f t="shared" si="96"/>
        <v>0</v>
      </c>
      <c r="G96" s="12">
        <f t="shared" si="96"/>
        <v>0</v>
      </c>
      <c r="H96" s="12">
        <f t="shared" si="96"/>
        <v>0</v>
      </c>
      <c r="I96" s="12">
        <f t="shared" si="96"/>
        <v>0</v>
      </c>
      <c r="J96" s="12">
        <f t="shared" si="96"/>
        <v>0</v>
      </c>
      <c r="K96" s="12">
        <f t="shared" si="96"/>
        <v>0</v>
      </c>
      <c r="L96" s="12">
        <f t="shared" si="96"/>
        <v>0</v>
      </c>
      <c r="M96" s="12">
        <f t="shared" si="96"/>
        <v>0</v>
      </c>
      <c r="N96" s="21">
        <f t="shared" si="96"/>
        <v>0</v>
      </c>
      <c r="O96" s="12">
        <f t="shared" si="96"/>
        <v>0</v>
      </c>
      <c r="P96" s="1">
        <f t="shared" si="70"/>
        <v>0</v>
      </c>
      <c r="Q96" s="27">
        <f t="shared" ref="Q96:V96" si="97">+Q97+Q98</f>
        <v>0</v>
      </c>
      <c r="R96" s="16">
        <f t="shared" si="97"/>
        <v>0</v>
      </c>
      <c r="S96" s="27">
        <f t="shared" si="97"/>
        <v>0</v>
      </c>
      <c r="T96" s="27">
        <f t="shared" si="97"/>
        <v>0</v>
      </c>
      <c r="U96" s="27">
        <f t="shared" si="97"/>
        <v>0</v>
      </c>
      <c r="V96" s="27">
        <f t="shared" si="97"/>
        <v>0</v>
      </c>
      <c r="W96" s="27">
        <f t="shared" ref="W96:AD96" si="98">+W97+W98</f>
        <v>0</v>
      </c>
      <c r="X96" s="27">
        <f t="shared" si="98"/>
        <v>0</v>
      </c>
      <c r="Y96" s="27">
        <f t="shared" si="98"/>
        <v>0</v>
      </c>
      <c r="Z96" s="27">
        <f t="shared" si="98"/>
        <v>0</v>
      </c>
      <c r="AA96" s="27">
        <f t="shared" si="98"/>
        <v>0</v>
      </c>
      <c r="AB96" s="27">
        <f t="shared" si="98"/>
        <v>0</v>
      </c>
      <c r="AC96" s="27">
        <f t="shared" si="98"/>
        <v>0</v>
      </c>
      <c r="AD96" s="27">
        <f t="shared" si="98"/>
        <v>0</v>
      </c>
    </row>
    <row r="97" spans="1:30" hidden="1" x14ac:dyDescent="0.35">
      <c r="A97" s="11" t="s">
        <v>130</v>
      </c>
      <c r="B97" s="12" t="s">
        <v>153</v>
      </c>
      <c r="C97" s="12"/>
      <c r="D97" s="12"/>
      <c r="E97" s="16">
        <f>+Q97</f>
        <v>0</v>
      </c>
      <c r="F97" s="12"/>
      <c r="G97" s="12"/>
      <c r="H97" s="12">
        <f>+E97+F97-G97</f>
        <v>0</v>
      </c>
      <c r="I97" s="12"/>
      <c r="J97" s="12"/>
      <c r="K97" s="12"/>
      <c r="L97" s="12"/>
      <c r="M97" s="12"/>
      <c r="N97" s="21"/>
      <c r="O97" s="12"/>
      <c r="P97" s="1">
        <f t="shared" si="70"/>
        <v>0</v>
      </c>
      <c r="Q97" s="27">
        <f>+R97/1000</f>
        <v>0</v>
      </c>
      <c r="R97" s="16">
        <f>+S97+T97+U97+V97+W97+X97+Y97+Z97+AA97+AB97+AC97+AD97</f>
        <v>0</v>
      </c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1:30" hidden="1" x14ac:dyDescent="0.35">
      <c r="A98" s="11" t="s">
        <v>142</v>
      </c>
      <c r="B98" s="12" t="s">
        <v>154</v>
      </c>
      <c r="C98" s="12">
        <f t="shared" ref="C98:O98" si="99">+C99+C100+C101</f>
        <v>0</v>
      </c>
      <c r="D98" s="12">
        <f t="shared" si="99"/>
        <v>0</v>
      </c>
      <c r="E98" s="16">
        <f t="shared" si="99"/>
        <v>0</v>
      </c>
      <c r="F98" s="12">
        <f t="shared" si="99"/>
        <v>0</v>
      </c>
      <c r="G98" s="12">
        <f t="shared" si="99"/>
        <v>0</v>
      </c>
      <c r="H98" s="12">
        <f t="shared" si="99"/>
        <v>0</v>
      </c>
      <c r="I98" s="12">
        <f t="shared" si="99"/>
        <v>0</v>
      </c>
      <c r="J98" s="12">
        <f t="shared" si="99"/>
        <v>0</v>
      </c>
      <c r="K98" s="12">
        <f t="shared" si="99"/>
        <v>0</v>
      </c>
      <c r="L98" s="12">
        <f t="shared" si="99"/>
        <v>0</v>
      </c>
      <c r="M98" s="12">
        <f t="shared" si="99"/>
        <v>0</v>
      </c>
      <c r="N98" s="21">
        <f t="shared" si="99"/>
        <v>0</v>
      </c>
      <c r="O98" s="12">
        <f t="shared" si="99"/>
        <v>0</v>
      </c>
      <c r="P98" s="1">
        <f t="shared" si="70"/>
        <v>0</v>
      </c>
      <c r="Q98" s="27">
        <f t="shared" ref="Q98:V98" si="100">+Q99+Q100+Q101</f>
        <v>0</v>
      </c>
      <c r="R98" s="16">
        <f t="shared" si="100"/>
        <v>0</v>
      </c>
      <c r="S98" s="27">
        <f t="shared" si="100"/>
        <v>0</v>
      </c>
      <c r="T98" s="27">
        <f t="shared" si="100"/>
        <v>0</v>
      </c>
      <c r="U98" s="27">
        <f t="shared" si="100"/>
        <v>0</v>
      </c>
      <c r="V98" s="27">
        <f t="shared" si="100"/>
        <v>0</v>
      </c>
      <c r="W98" s="27">
        <f t="shared" ref="W98:AD98" si="101">+W99+W100+W101</f>
        <v>0</v>
      </c>
      <c r="X98" s="27">
        <f t="shared" si="101"/>
        <v>0</v>
      </c>
      <c r="Y98" s="27">
        <f t="shared" si="101"/>
        <v>0</v>
      </c>
      <c r="Z98" s="27">
        <f t="shared" si="101"/>
        <v>0</v>
      </c>
      <c r="AA98" s="27">
        <f t="shared" si="101"/>
        <v>0</v>
      </c>
      <c r="AB98" s="27">
        <f t="shared" si="101"/>
        <v>0</v>
      </c>
      <c r="AC98" s="27">
        <f t="shared" si="101"/>
        <v>0</v>
      </c>
      <c r="AD98" s="27">
        <f t="shared" si="101"/>
        <v>0</v>
      </c>
    </row>
    <row r="99" spans="1:30" hidden="1" x14ac:dyDescent="0.35">
      <c r="A99" s="11" t="s">
        <v>134</v>
      </c>
      <c r="B99" s="12" t="s">
        <v>155</v>
      </c>
      <c r="C99" s="12"/>
      <c r="D99" s="12"/>
      <c r="E99" s="16">
        <f>+Q99</f>
        <v>0</v>
      </c>
      <c r="F99" s="12"/>
      <c r="G99" s="12"/>
      <c r="H99" s="12">
        <f>+E99+F99-G99</f>
        <v>0</v>
      </c>
      <c r="I99" s="12"/>
      <c r="J99" s="12"/>
      <c r="K99" s="12"/>
      <c r="L99" s="12"/>
      <c r="M99" s="12"/>
      <c r="N99" s="21"/>
      <c r="O99" s="12"/>
      <c r="P99" s="1">
        <f t="shared" si="70"/>
        <v>0</v>
      </c>
      <c r="Q99" s="27">
        <f>+R99/1000</f>
        <v>0</v>
      </c>
      <c r="R99" s="16">
        <f>+S99+T99+U99+V99</f>
        <v>0</v>
      </c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1:30" hidden="1" x14ac:dyDescent="0.35">
      <c r="A100" s="11" t="s">
        <v>136</v>
      </c>
      <c r="B100" s="12" t="s">
        <v>156</v>
      </c>
      <c r="C100" s="12"/>
      <c r="D100" s="12"/>
      <c r="E100" s="16">
        <f>+Q100</f>
        <v>0</v>
      </c>
      <c r="F100" s="12"/>
      <c r="G100" s="12"/>
      <c r="H100" s="12">
        <f>+E100+F100-G100</f>
        <v>0</v>
      </c>
      <c r="I100" s="12"/>
      <c r="J100" s="12"/>
      <c r="K100" s="12"/>
      <c r="L100" s="12"/>
      <c r="M100" s="12"/>
      <c r="N100" s="21"/>
      <c r="O100" s="12"/>
      <c r="P100" s="1">
        <f t="shared" si="70"/>
        <v>0</v>
      </c>
      <c r="Q100" s="27">
        <f>+R100/1000</f>
        <v>0</v>
      </c>
      <c r="R100" s="16">
        <f>+S100+T100+U100+V100+W100+X100+Y100+Z100+AA100+AB100+AC100+AD100</f>
        <v>0</v>
      </c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30" hidden="1" x14ac:dyDescent="0.35">
      <c r="A101" s="11" t="s">
        <v>142</v>
      </c>
      <c r="B101" s="12" t="s">
        <v>157</v>
      </c>
      <c r="C101" s="12"/>
      <c r="D101" s="12"/>
      <c r="E101" s="16">
        <f>+Q101</f>
        <v>0</v>
      </c>
      <c r="F101" s="12"/>
      <c r="G101" s="12"/>
      <c r="H101" s="12">
        <f>+E101+F101-G101</f>
        <v>0</v>
      </c>
      <c r="I101" s="12"/>
      <c r="J101" s="12"/>
      <c r="K101" s="12"/>
      <c r="L101" s="12"/>
      <c r="M101" s="12"/>
      <c r="N101" s="21"/>
      <c r="O101" s="12"/>
      <c r="P101" s="1">
        <f t="shared" si="70"/>
        <v>0</v>
      </c>
      <c r="Q101" s="27">
        <f>+R101/1000</f>
        <v>0</v>
      </c>
      <c r="R101" s="16">
        <f>+S101+T101+U101+V101+W101+X101+Y101+Z101+AA101+AB101+AC101+AD101</f>
        <v>0</v>
      </c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1:30" hidden="1" x14ac:dyDescent="0.35">
      <c r="A102" s="11" t="s">
        <v>158</v>
      </c>
      <c r="B102" s="12" t="s">
        <v>159</v>
      </c>
      <c r="C102" s="12"/>
      <c r="D102" s="12"/>
      <c r="E102" s="16">
        <f>+Q102</f>
        <v>0</v>
      </c>
      <c r="F102" s="12"/>
      <c r="G102" s="12"/>
      <c r="H102" s="12">
        <f>+E102+F102-G102</f>
        <v>0</v>
      </c>
      <c r="I102" s="12"/>
      <c r="J102" s="12"/>
      <c r="K102" s="12"/>
      <c r="L102" s="12"/>
      <c r="M102" s="12"/>
      <c r="N102" s="21"/>
      <c r="O102" s="12"/>
      <c r="P102" s="1">
        <f t="shared" si="70"/>
        <v>0</v>
      </c>
      <c r="Q102" s="27">
        <f>+R102/1000</f>
        <v>0</v>
      </c>
      <c r="R102" s="16">
        <f>+S102+T102+U102+V102+W102+X102+Y102+Z102+AA102+AB102+AC102+AD102</f>
        <v>0</v>
      </c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1:30" ht="15.45" x14ac:dyDescent="0.35">
      <c r="A103" s="11" t="s">
        <v>451</v>
      </c>
      <c r="B103" s="12" t="s">
        <v>160</v>
      </c>
      <c r="C103" s="48">
        <f t="shared" ref="C103:O103" si="102">+C104+C108</f>
        <v>0</v>
      </c>
      <c r="D103" s="48">
        <f t="shared" si="102"/>
        <v>0</v>
      </c>
      <c r="E103" s="49">
        <f t="shared" si="102"/>
        <v>8093</v>
      </c>
      <c r="F103" s="48">
        <f t="shared" si="102"/>
        <v>6068</v>
      </c>
      <c r="G103" s="48">
        <f t="shared" si="102"/>
        <v>0</v>
      </c>
      <c r="H103" s="48">
        <f t="shared" si="102"/>
        <v>2025</v>
      </c>
      <c r="I103" s="48">
        <f t="shared" si="102"/>
        <v>2025</v>
      </c>
      <c r="J103" s="48">
        <f t="shared" si="102"/>
        <v>2025</v>
      </c>
      <c r="K103" s="48">
        <f t="shared" si="102"/>
        <v>0</v>
      </c>
      <c r="L103" s="48">
        <f t="shared" si="102"/>
        <v>0</v>
      </c>
      <c r="M103" s="48">
        <f t="shared" si="102"/>
        <v>0</v>
      </c>
      <c r="N103" s="48">
        <f t="shared" si="102"/>
        <v>0</v>
      </c>
      <c r="O103" s="48">
        <f t="shared" si="102"/>
        <v>0</v>
      </c>
      <c r="P103" s="1">
        <f t="shared" si="70"/>
        <v>1</v>
      </c>
      <c r="Q103" s="27">
        <f t="shared" ref="Q103:V103" si="103">+Q104+Q108</f>
        <v>8093</v>
      </c>
      <c r="R103" s="16">
        <f t="shared" si="103"/>
        <v>8093</v>
      </c>
      <c r="S103" s="27">
        <f t="shared" si="103"/>
        <v>8093</v>
      </c>
      <c r="T103" s="27">
        <f t="shared" si="103"/>
        <v>0</v>
      </c>
      <c r="U103" s="27">
        <f t="shared" si="103"/>
        <v>0</v>
      </c>
      <c r="V103" s="27">
        <f t="shared" si="103"/>
        <v>0</v>
      </c>
      <c r="W103" s="27">
        <f t="shared" ref="W103:AD103" si="104">+W104+W108</f>
        <v>0</v>
      </c>
      <c r="X103" s="27">
        <f t="shared" si="104"/>
        <v>0</v>
      </c>
      <c r="Y103" s="27">
        <f t="shared" si="104"/>
        <v>0</v>
      </c>
      <c r="Z103" s="27">
        <f t="shared" si="104"/>
        <v>0</v>
      </c>
      <c r="AA103" s="27">
        <f t="shared" si="104"/>
        <v>0</v>
      </c>
      <c r="AB103" s="27">
        <f t="shared" si="104"/>
        <v>0</v>
      </c>
      <c r="AC103" s="27">
        <f t="shared" si="104"/>
        <v>0</v>
      </c>
      <c r="AD103" s="27">
        <f t="shared" si="104"/>
        <v>0</v>
      </c>
    </row>
    <row r="104" spans="1:30" hidden="1" x14ac:dyDescent="0.35">
      <c r="A104" s="11" t="s">
        <v>161</v>
      </c>
      <c r="B104" s="12" t="s">
        <v>162</v>
      </c>
      <c r="C104" s="12">
        <f t="shared" ref="C104:O104" si="105">+C105+C106+C107</f>
        <v>0</v>
      </c>
      <c r="D104" s="12">
        <f t="shared" si="105"/>
        <v>0</v>
      </c>
      <c r="E104" s="16">
        <f t="shared" si="105"/>
        <v>0</v>
      </c>
      <c r="F104" s="12">
        <f t="shared" si="105"/>
        <v>0</v>
      </c>
      <c r="G104" s="12">
        <f t="shared" si="105"/>
        <v>0</v>
      </c>
      <c r="H104" s="12">
        <f t="shared" si="105"/>
        <v>0</v>
      </c>
      <c r="I104" s="12">
        <f t="shared" si="105"/>
        <v>0</v>
      </c>
      <c r="J104" s="12">
        <f t="shared" si="105"/>
        <v>0</v>
      </c>
      <c r="K104" s="12">
        <f t="shared" si="105"/>
        <v>0</v>
      </c>
      <c r="L104" s="12">
        <f t="shared" si="105"/>
        <v>0</v>
      </c>
      <c r="M104" s="12">
        <f t="shared" si="105"/>
        <v>0</v>
      </c>
      <c r="N104" s="21">
        <f t="shared" si="105"/>
        <v>0</v>
      </c>
      <c r="O104" s="12">
        <f t="shared" si="105"/>
        <v>0</v>
      </c>
      <c r="P104" s="1">
        <f t="shared" si="70"/>
        <v>0</v>
      </c>
      <c r="Q104" s="27">
        <f t="shared" ref="Q104:V104" si="106">+Q105+Q106+Q107</f>
        <v>0</v>
      </c>
      <c r="R104" s="16">
        <f t="shared" si="106"/>
        <v>0</v>
      </c>
      <c r="S104" s="27">
        <f t="shared" si="106"/>
        <v>0</v>
      </c>
      <c r="T104" s="27">
        <f t="shared" si="106"/>
        <v>0</v>
      </c>
      <c r="U104" s="27">
        <f t="shared" si="106"/>
        <v>0</v>
      </c>
      <c r="V104" s="27">
        <f t="shared" si="106"/>
        <v>0</v>
      </c>
      <c r="W104" s="27">
        <f t="shared" ref="W104:AD104" si="107">+W105+W106+W107</f>
        <v>0</v>
      </c>
      <c r="X104" s="27">
        <f t="shared" si="107"/>
        <v>0</v>
      </c>
      <c r="Y104" s="27">
        <f t="shared" si="107"/>
        <v>0</v>
      </c>
      <c r="Z104" s="27">
        <f t="shared" si="107"/>
        <v>0</v>
      </c>
      <c r="AA104" s="27">
        <f t="shared" si="107"/>
        <v>0</v>
      </c>
      <c r="AB104" s="27">
        <f t="shared" si="107"/>
        <v>0</v>
      </c>
      <c r="AC104" s="27">
        <f t="shared" si="107"/>
        <v>0</v>
      </c>
      <c r="AD104" s="27">
        <f t="shared" si="107"/>
        <v>0</v>
      </c>
    </row>
    <row r="105" spans="1:30" hidden="1" x14ac:dyDescent="0.35">
      <c r="A105" s="11" t="s">
        <v>163</v>
      </c>
      <c r="B105" s="12" t="s">
        <v>164</v>
      </c>
      <c r="C105" s="12"/>
      <c r="D105" s="12"/>
      <c r="E105" s="16">
        <f>+Q105</f>
        <v>0</v>
      </c>
      <c r="F105" s="12"/>
      <c r="G105" s="12"/>
      <c r="H105" s="12">
        <f>+E105+F105-G105</f>
        <v>0</v>
      </c>
      <c r="I105" s="12"/>
      <c r="J105" s="12"/>
      <c r="K105" s="12"/>
      <c r="L105" s="12"/>
      <c r="M105" s="12"/>
      <c r="N105" s="21"/>
      <c r="O105" s="12"/>
      <c r="P105" s="1">
        <f t="shared" si="70"/>
        <v>0</v>
      </c>
      <c r="Q105" s="27">
        <f>+R105/1000</f>
        <v>0</v>
      </c>
      <c r="R105" s="16">
        <f>+S105+T105+U105+V105+W105+X105+Y105+Z105+AA105+AB105+AC105+AD105</f>
        <v>0</v>
      </c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1:30" hidden="1" x14ac:dyDescent="0.35">
      <c r="A106" s="11" t="s">
        <v>165</v>
      </c>
      <c r="B106" s="12" t="s">
        <v>166</v>
      </c>
      <c r="C106" s="12"/>
      <c r="D106" s="12"/>
      <c r="E106" s="16">
        <f>+Q106</f>
        <v>0</v>
      </c>
      <c r="F106" s="12"/>
      <c r="G106" s="12"/>
      <c r="H106" s="12">
        <f>+E106+F106-G106</f>
        <v>0</v>
      </c>
      <c r="I106" s="12"/>
      <c r="J106" s="12"/>
      <c r="K106" s="12"/>
      <c r="L106" s="12"/>
      <c r="M106" s="12"/>
      <c r="N106" s="21"/>
      <c r="O106" s="12"/>
      <c r="P106" s="1">
        <f t="shared" si="70"/>
        <v>0</v>
      </c>
      <c r="Q106" s="27">
        <f>+R106/1000</f>
        <v>0</v>
      </c>
      <c r="R106" s="16">
        <f>+S106+T106+U106+V106+W106+X106+Y106+Z106+AA106+AB106+AC106+AD106</f>
        <v>0</v>
      </c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1:30" hidden="1" x14ac:dyDescent="0.35">
      <c r="A107" s="11" t="s">
        <v>167</v>
      </c>
      <c r="B107" s="12" t="s">
        <v>168</v>
      </c>
      <c r="C107" s="12"/>
      <c r="D107" s="12"/>
      <c r="E107" s="16">
        <f>+Q107</f>
        <v>0</v>
      </c>
      <c r="F107" s="12"/>
      <c r="G107" s="12"/>
      <c r="H107" s="12">
        <f>+E107+F107-G107</f>
        <v>0</v>
      </c>
      <c r="I107" s="12"/>
      <c r="J107" s="12"/>
      <c r="K107" s="12"/>
      <c r="L107" s="12"/>
      <c r="M107" s="12"/>
      <c r="N107" s="21"/>
      <c r="O107" s="12"/>
      <c r="P107" s="1">
        <f t="shared" si="70"/>
        <v>0</v>
      </c>
      <c r="Q107" s="27">
        <f>+R107/1000</f>
        <v>0</v>
      </c>
      <c r="R107" s="16">
        <f>+S107+T107+U107+V107+W107+X107+Y107+Z107+AA107+AB107+AC107+AD107</f>
        <v>0</v>
      </c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1:30" ht="21.45" x14ac:dyDescent="0.35">
      <c r="A108" s="11" t="s">
        <v>452</v>
      </c>
      <c r="B108" s="12" t="s">
        <v>169</v>
      </c>
      <c r="C108" s="48">
        <f t="shared" ref="C108:O108" si="108">+C109+C113+C114+C115+C120+C121+C122+C123</f>
        <v>0</v>
      </c>
      <c r="D108" s="48">
        <f t="shared" si="108"/>
        <v>0</v>
      </c>
      <c r="E108" s="49">
        <f t="shared" si="108"/>
        <v>8093</v>
      </c>
      <c r="F108" s="48">
        <f t="shared" si="108"/>
        <v>6068</v>
      </c>
      <c r="G108" s="48">
        <f t="shared" si="108"/>
        <v>0</v>
      </c>
      <c r="H108" s="48">
        <f t="shared" si="108"/>
        <v>2025</v>
      </c>
      <c r="I108" s="48">
        <f t="shared" si="108"/>
        <v>2025</v>
      </c>
      <c r="J108" s="48">
        <f t="shared" si="108"/>
        <v>2025</v>
      </c>
      <c r="K108" s="48">
        <f t="shared" si="108"/>
        <v>0</v>
      </c>
      <c r="L108" s="48">
        <f t="shared" si="108"/>
        <v>0</v>
      </c>
      <c r="M108" s="48">
        <f t="shared" si="108"/>
        <v>0</v>
      </c>
      <c r="N108" s="48">
        <f t="shared" si="108"/>
        <v>0</v>
      </c>
      <c r="O108" s="48">
        <f t="shared" si="108"/>
        <v>0</v>
      </c>
      <c r="P108" s="1">
        <f t="shared" si="70"/>
        <v>1</v>
      </c>
      <c r="Q108" s="27">
        <f t="shared" ref="Q108:V108" si="109">+Q109+Q113+Q114+Q115+Q120+Q121+Q122+Q123</f>
        <v>8093</v>
      </c>
      <c r="R108" s="16">
        <f t="shared" si="109"/>
        <v>8093</v>
      </c>
      <c r="S108" s="27">
        <f t="shared" si="109"/>
        <v>8093</v>
      </c>
      <c r="T108" s="27">
        <f t="shared" si="109"/>
        <v>0</v>
      </c>
      <c r="U108" s="27">
        <f t="shared" si="109"/>
        <v>0</v>
      </c>
      <c r="V108" s="27">
        <f t="shared" si="109"/>
        <v>0</v>
      </c>
      <c r="W108" s="27">
        <f t="shared" ref="W108:AD108" si="110">+W109+W113+W114+W115+W120+W121+W122+W123</f>
        <v>0</v>
      </c>
      <c r="X108" s="27">
        <f t="shared" si="110"/>
        <v>0</v>
      </c>
      <c r="Y108" s="27">
        <f t="shared" si="110"/>
        <v>0</v>
      </c>
      <c r="Z108" s="27">
        <f t="shared" si="110"/>
        <v>0</v>
      </c>
      <c r="AA108" s="27">
        <f t="shared" si="110"/>
        <v>0</v>
      </c>
      <c r="AB108" s="27">
        <f t="shared" si="110"/>
        <v>0</v>
      </c>
      <c r="AC108" s="27">
        <f t="shared" si="110"/>
        <v>0</v>
      </c>
      <c r="AD108" s="27">
        <f t="shared" si="110"/>
        <v>0</v>
      </c>
    </row>
    <row r="109" spans="1:30" ht="15.45" x14ac:dyDescent="0.35">
      <c r="A109" s="11" t="s">
        <v>453</v>
      </c>
      <c r="B109" s="12" t="s">
        <v>170</v>
      </c>
      <c r="C109" s="48">
        <f t="shared" ref="C109:O109" si="111">+C110+C111+C112</f>
        <v>0</v>
      </c>
      <c r="D109" s="48">
        <f t="shared" si="111"/>
        <v>0</v>
      </c>
      <c r="E109" s="49">
        <f t="shared" si="111"/>
        <v>8093</v>
      </c>
      <c r="F109" s="48">
        <f t="shared" si="111"/>
        <v>6068</v>
      </c>
      <c r="G109" s="48">
        <f t="shared" si="111"/>
        <v>0</v>
      </c>
      <c r="H109" s="48">
        <f t="shared" si="111"/>
        <v>2025</v>
      </c>
      <c r="I109" s="48">
        <f t="shared" si="111"/>
        <v>2025</v>
      </c>
      <c r="J109" s="48">
        <f t="shared" si="111"/>
        <v>2025</v>
      </c>
      <c r="K109" s="48">
        <f t="shared" si="111"/>
        <v>0</v>
      </c>
      <c r="L109" s="48">
        <f t="shared" si="111"/>
        <v>0</v>
      </c>
      <c r="M109" s="48">
        <f t="shared" si="111"/>
        <v>0</v>
      </c>
      <c r="N109" s="48">
        <f t="shared" si="111"/>
        <v>0</v>
      </c>
      <c r="O109" s="48">
        <f t="shared" si="111"/>
        <v>0</v>
      </c>
      <c r="P109" s="1">
        <f t="shared" si="70"/>
        <v>1</v>
      </c>
      <c r="Q109" s="27">
        <f t="shared" ref="Q109:V109" si="112">+Q110+Q111+Q112</f>
        <v>8093</v>
      </c>
      <c r="R109" s="16">
        <f t="shared" si="112"/>
        <v>8093</v>
      </c>
      <c r="S109" s="27">
        <f t="shared" si="112"/>
        <v>8093</v>
      </c>
      <c r="T109" s="27">
        <f t="shared" si="112"/>
        <v>0</v>
      </c>
      <c r="U109" s="27">
        <f t="shared" si="112"/>
        <v>0</v>
      </c>
      <c r="V109" s="27">
        <f t="shared" si="112"/>
        <v>0</v>
      </c>
      <c r="W109" s="27">
        <f t="shared" ref="W109:AD109" si="113">+W110+W111+W112</f>
        <v>0</v>
      </c>
      <c r="X109" s="27">
        <f t="shared" si="113"/>
        <v>0</v>
      </c>
      <c r="Y109" s="27">
        <f t="shared" si="113"/>
        <v>0</v>
      </c>
      <c r="Z109" s="27">
        <f t="shared" si="113"/>
        <v>0</v>
      </c>
      <c r="AA109" s="27">
        <f t="shared" si="113"/>
        <v>0</v>
      </c>
      <c r="AB109" s="27">
        <f t="shared" si="113"/>
        <v>0</v>
      </c>
      <c r="AC109" s="27">
        <f t="shared" si="113"/>
        <v>0</v>
      </c>
      <c r="AD109" s="27">
        <f t="shared" si="113"/>
        <v>0</v>
      </c>
    </row>
    <row r="110" spans="1:30" ht="15.45" x14ac:dyDescent="0.35">
      <c r="A110" s="11" t="s">
        <v>454</v>
      </c>
      <c r="B110" s="12" t="s">
        <v>171</v>
      </c>
      <c r="C110" s="48"/>
      <c r="D110" s="48"/>
      <c r="E110" s="49">
        <f>+Q110</f>
        <v>4090</v>
      </c>
      <c r="F110" s="48">
        <v>2065</v>
      </c>
      <c r="G110" s="48"/>
      <c r="H110" s="48">
        <f>+E110-F110+G110</f>
        <v>2025</v>
      </c>
      <c r="I110" s="48">
        <v>2025</v>
      </c>
      <c r="J110" s="48">
        <v>2025</v>
      </c>
      <c r="K110" s="48"/>
      <c r="L110" s="48"/>
      <c r="M110" s="48"/>
      <c r="N110" s="48"/>
      <c r="O110" s="48"/>
      <c r="P110" s="1">
        <f t="shared" si="70"/>
        <v>1</v>
      </c>
      <c r="Q110" s="27">
        <f>+R110</f>
        <v>4090</v>
      </c>
      <c r="R110" s="16">
        <f>+S110+T110+U110+V110+W110+X110+Y110+Z110+AA110+AB110+AC110+AD110</f>
        <v>4090</v>
      </c>
      <c r="S110" s="27">
        <v>4090</v>
      </c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1:30" ht="15.45" x14ac:dyDescent="0.35">
      <c r="A111" s="11" t="s">
        <v>455</v>
      </c>
      <c r="B111" s="12" t="s">
        <v>172</v>
      </c>
      <c r="C111" s="48"/>
      <c r="D111" s="48"/>
      <c r="E111" s="49">
        <f>+Q111</f>
        <v>4003</v>
      </c>
      <c r="F111" s="48">
        <v>4003</v>
      </c>
      <c r="G111" s="48"/>
      <c r="H111" s="48">
        <f>+E111-F111+G111</f>
        <v>0</v>
      </c>
      <c r="I111" s="48"/>
      <c r="J111" s="48"/>
      <c r="K111" s="48"/>
      <c r="L111" s="48"/>
      <c r="M111" s="48"/>
      <c r="N111" s="48"/>
      <c r="O111" s="48"/>
      <c r="P111" s="1">
        <f t="shared" si="70"/>
        <v>1</v>
      </c>
      <c r="Q111" s="27">
        <f>+R111</f>
        <v>4003</v>
      </c>
      <c r="R111" s="16">
        <f>+S111+T111+U111+V111+W111+X111+Y111+Z111+AA111+AB111+AC111+AD111</f>
        <v>4003</v>
      </c>
      <c r="S111" s="27">
        <v>4003</v>
      </c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1:30" hidden="1" x14ac:dyDescent="0.35">
      <c r="A112" s="11" t="s">
        <v>173</v>
      </c>
      <c r="B112" s="12" t="s">
        <v>174</v>
      </c>
      <c r="C112" s="12"/>
      <c r="D112" s="12"/>
      <c r="E112" s="16">
        <f>+Q112</f>
        <v>0</v>
      </c>
      <c r="F112" s="12"/>
      <c r="G112" s="12"/>
      <c r="H112" s="12">
        <f>+E112+F112-G112</f>
        <v>0</v>
      </c>
      <c r="I112" s="12"/>
      <c r="J112" s="12"/>
      <c r="K112" s="12"/>
      <c r="L112" s="12"/>
      <c r="M112" s="12"/>
      <c r="N112" s="21"/>
      <c r="O112" s="12"/>
      <c r="P112" s="1">
        <f t="shared" si="70"/>
        <v>0</v>
      </c>
      <c r="Q112" s="27">
        <f>+R112/1000</f>
        <v>0</v>
      </c>
      <c r="R112" s="16">
        <f>+S112+T112+U112+V112+W112+X112+Y112+Z112+AA112+AB112+AC112+AD112</f>
        <v>0</v>
      </c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1:30" hidden="1" x14ac:dyDescent="0.35">
      <c r="A113" s="11" t="s">
        <v>175</v>
      </c>
      <c r="B113" s="12" t="s">
        <v>176</v>
      </c>
      <c r="C113" s="12"/>
      <c r="D113" s="12"/>
      <c r="E113" s="16">
        <f>+Q113</f>
        <v>0</v>
      </c>
      <c r="F113" s="12"/>
      <c r="G113" s="12"/>
      <c r="H113" s="12">
        <f>+E113+F113-G113</f>
        <v>0</v>
      </c>
      <c r="I113" s="12"/>
      <c r="J113" s="12"/>
      <c r="K113" s="12"/>
      <c r="L113" s="12"/>
      <c r="M113" s="12"/>
      <c r="N113" s="21"/>
      <c r="O113" s="12"/>
      <c r="P113" s="1">
        <f t="shared" si="70"/>
        <v>0</v>
      </c>
      <c r="Q113" s="27">
        <f>+R113/1000</f>
        <v>0</v>
      </c>
      <c r="R113" s="16">
        <f>+S113+T113+U113+V113+W113+X113+Y113+Z113+AA113+AB113+AC113+AD113</f>
        <v>0</v>
      </c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1:30" hidden="1" x14ac:dyDescent="0.35">
      <c r="A114" s="11" t="s">
        <v>177</v>
      </c>
      <c r="B114" s="12" t="s">
        <v>178</v>
      </c>
      <c r="C114" s="12"/>
      <c r="D114" s="12"/>
      <c r="E114" s="16">
        <f>+Q114</f>
        <v>0</v>
      </c>
      <c r="F114" s="12"/>
      <c r="G114" s="12"/>
      <c r="H114" s="12">
        <f>+E114+F114-G114</f>
        <v>0</v>
      </c>
      <c r="I114" s="12"/>
      <c r="J114" s="12"/>
      <c r="K114" s="12"/>
      <c r="L114" s="12"/>
      <c r="M114" s="12"/>
      <c r="N114" s="18"/>
      <c r="O114" s="12"/>
      <c r="P114" s="1">
        <f t="shared" si="70"/>
        <v>0</v>
      </c>
      <c r="Q114" s="27">
        <f>+R114/1000</f>
        <v>0</v>
      </c>
      <c r="R114" s="16">
        <f>+S114+T114+U114+V114+W114+X114+Y114+Z114+AA114+AB114+AC114+AD114</f>
        <v>0</v>
      </c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1:30" ht="21.45" hidden="1" x14ac:dyDescent="0.35">
      <c r="A115" s="11" t="s">
        <v>179</v>
      </c>
      <c r="B115" s="12" t="s">
        <v>180</v>
      </c>
      <c r="C115" s="12">
        <f t="shared" ref="C115:O115" si="114">+C116+C117+C118+C119</f>
        <v>0</v>
      </c>
      <c r="D115" s="12">
        <f t="shared" si="114"/>
        <v>0</v>
      </c>
      <c r="E115" s="16">
        <f t="shared" si="114"/>
        <v>0</v>
      </c>
      <c r="F115" s="12">
        <f t="shared" si="114"/>
        <v>0</v>
      </c>
      <c r="G115" s="12">
        <f t="shared" si="114"/>
        <v>0</v>
      </c>
      <c r="H115" s="12">
        <f t="shared" si="114"/>
        <v>0</v>
      </c>
      <c r="I115" s="12">
        <f t="shared" si="114"/>
        <v>0</v>
      </c>
      <c r="J115" s="12">
        <f t="shared" si="114"/>
        <v>0</v>
      </c>
      <c r="K115" s="12">
        <f t="shared" si="114"/>
        <v>0</v>
      </c>
      <c r="L115" s="12">
        <f t="shared" si="114"/>
        <v>0</v>
      </c>
      <c r="M115" s="12">
        <f t="shared" si="114"/>
        <v>0</v>
      </c>
      <c r="N115" s="21">
        <f t="shared" si="114"/>
        <v>0</v>
      </c>
      <c r="O115" s="12">
        <f t="shared" si="114"/>
        <v>0</v>
      </c>
      <c r="P115" s="1">
        <f t="shared" si="70"/>
        <v>0</v>
      </c>
      <c r="Q115" s="27">
        <f t="shared" ref="Q115:V115" si="115">+Q116+Q117+Q118+Q119</f>
        <v>0</v>
      </c>
      <c r="R115" s="16">
        <f t="shared" si="115"/>
        <v>0</v>
      </c>
      <c r="S115" s="27">
        <f t="shared" si="115"/>
        <v>0</v>
      </c>
      <c r="T115" s="27">
        <f t="shared" si="115"/>
        <v>0</v>
      </c>
      <c r="U115" s="27">
        <f t="shared" si="115"/>
        <v>0</v>
      </c>
      <c r="V115" s="27">
        <f t="shared" si="115"/>
        <v>0</v>
      </c>
      <c r="W115" s="27">
        <f t="shared" ref="W115:AD115" si="116">+W116+W117+W118+W119</f>
        <v>0</v>
      </c>
      <c r="X115" s="27">
        <f t="shared" si="116"/>
        <v>0</v>
      </c>
      <c r="Y115" s="27">
        <f t="shared" si="116"/>
        <v>0</v>
      </c>
      <c r="Z115" s="27">
        <f t="shared" si="116"/>
        <v>0</v>
      </c>
      <c r="AA115" s="27">
        <f t="shared" si="116"/>
        <v>0</v>
      </c>
      <c r="AB115" s="27">
        <f t="shared" si="116"/>
        <v>0</v>
      </c>
      <c r="AC115" s="27">
        <f t="shared" si="116"/>
        <v>0</v>
      </c>
      <c r="AD115" s="27">
        <f t="shared" si="116"/>
        <v>0</v>
      </c>
    </row>
    <row r="116" spans="1:30" hidden="1" x14ac:dyDescent="0.35">
      <c r="A116" s="11" t="s">
        <v>181</v>
      </c>
      <c r="B116" s="12" t="s">
        <v>182</v>
      </c>
      <c r="C116" s="12"/>
      <c r="D116" s="12"/>
      <c r="E116" s="16">
        <f t="shared" ref="E116:E123" si="117">+Q116</f>
        <v>0</v>
      </c>
      <c r="F116" s="12"/>
      <c r="G116" s="12"/>
      <c r="H116" s="12">
        <f t="shared" ref="H116:H130" si="118">+E116+F116-G116</f>
        <v>0</v>
      </c>
      <c r="I116" s="12"/>
      <c r="J116" s="12"/>
      <c r="K116" s="12"/>
      <c r="L116" s="12"/>
      <c r="M116" s="12"/>
      <c r="N116" s="21"/>
      <c r="O116" s="12"/>
      <c r="P116" s="1">
        <f t="shared" si="70"/>
        <v>0</v>
      </c>
      <c r="Q116" s="27">
        <f t="shared" ref="Q116:Q123" si="119">+R116/1000</f>
        <v>0</v>
      </c>
      <c r="R116" s="16">
        <f t="shared" ref="R116:R123" si="120">+S116+T116+U116+V116+W116+X116+Y116+Z116+AA116+AB116+AC116+AD116</f>
        <v>0</v>
      </c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1:30" hidden="1" x14ac:dyDescent="0.35">
      <c r="A117" s="11" t="s">
        <v>183</v>
      </c>
      <c r="B117" s="12" t="s">
        <v>184</v>
      </c>
      <c r="C117" s="12"/>
      <c r="D117" s="12"/>
      <c r="E117" s="16">
        <f t="shared" si="117"/>
        <v>0</v>
      </c>
      <c r="F117" s="12"/>
      <c r="G117" s="12"/>
      <c r="H117" s="12">
        <f t="shared" si="118"/>
        <v>0</v>
      </c>
      <c r="I117" s="12"/>
      <c r="J117" s="12"/>
      <c r="K117" s="12"/>
      <c r="L117" s="12"/>
      <c r="M117" s="12"/>
      <c r="N117" s="21"/>
      <c r="O117" s="12"/>
      <c r="P117" s="1">
        <f t="shared" si="70"/>
        <v>0</v>
      </c>
      <c r="Q117" s="27">
        <f t="shared" si="119"/>
        <v>0</v>
      </c>
      <c r="R117" s="16">
        <f t="shared" si="120"/>
        <v>0</v>
      </c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1:30" ht="21.45" hidden="1" x14ac:dyDescent="0.35">
      <c r="A118" s="11" t="s">
        <v>185</v>
      </c>
      <c r="B118" s="12" t="s">
        <v>186</v>
      </c>
      <c r="C118" s="12"/>
      <c r="D118" s="12"/>
      <c r="E118" s="16">
        <f t="shared" si="117"/>
        <v>0</v>
      </c>
      <c r="F118" s="12"/>
      <c r="G118" s="12"/>
      <c r="H118" s="12">
        <f t="shared" si="118"/>
        <v>0</v>
      </c>
      <c r="I118" s="12"/>
      <c r="J118" s="12"/>
      <c r="K118" s="12"/>
      <c r="L118" s="12"/>
      <c r="M118" s="12"/>
      <c r="N118" s="21"/>
      <c r="O118" s="12"/>
      <c r="P118" s="1">
        <f t="shared" si="70"/>
        <v>0</v>
      </c>
      <c r="Q118" s="27">
        <f t="shared" si="119"/>
        <v>0</v>
      </c>
      <c r="R118" s="16">
        <f t="shared" si="120"/>
        <v>0</v>
      </c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1:30" hidden="1" x14ac:dyDescent="0.35">
      <c r="A119" s="11" t="s">
        <v>187</v>
      </c>
      <c r="B119" s="12" t="s">
        <v>188</v>
      </c>
      <c r="C119" s="12"/>
      <c r="D119" s="12"/>
      <c r="E119" s="16">
        <f t="shared" si="117"/>
        <v>0</v>
      </c>
      <c r="F119" s="12"/>
      <c r="G119" s="12"/>
      <c r="H119" s="12">
        <f t="shared" si="118"/>
        <v>0</v>
      </c>
      <c r="I119" s="12"/>
      <c r="J119" s="12"/>
      <c r="K119" s="12"/>
      <c r="L119" s="12"/>
      <c r="M119" s="12"/>
      <c r="N119" s="21"/>
      <c r="O119" s="12"/>
      <c r="P119" s="1">
        <f t="shared" si="70"/>
        <v>0</v>
      </c>
      <c r="Q119" s="27">
        <f t="shared" si="119"/>
        <v>0</v>
      </c>
      <c r="R119" s="16">
        <f t="shared" si="120"/>
        <v>0</v>
      </c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1:30" hidden="1" x14ac:dyDescent="0.35">
      <c r="A120" s="11" t="s">
        <v>189</v>
      </c>
      <c r="B120" s="12" t="s">
        <v>190</v>
      </c>
      <c r="C120" s="12"/>
      <c r="D120" s="12"/>
      <c r="E120" s="16">
        <f t="shared" si="117"/>
        <v>0</v>
      </c>
      <c r="F120" s="12"/>
      <c r="G120" s="12"/>
      <c r="H120" s="12">
        <f t="shared" si="118"/>
        <v>0</v>
      </c>
      <c r="I120" s="12"/>
      <c r="J120" s="12"/>
      <c r="K120" s="12"/>
      <c r="L120" s="12"/>
      <c r="M120" s="12"/>
      <c r="N120" s="18"/>
      <c r="O120" s="12"/>
      <c r="P120" s="1">
        <f t="shared" si="70"/>
        <v>0</v>
      </c>
      <c r="Q120" s="27">
        <f t="shared" si="119"/>
        <v>0</v>
      </c>
      <c r="R120" s="16">
        <f t="shared" si="120"/>
        <v>0</v>
      </c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1:30" hidden="1" x14ac:dyDescent="0.35">
      <c r="A121" s="11" t="s">
        <v>191</v>
      </c>
      <c r="B121" s="12" t="s">
        <v>192</v>
      </c>
      <c r="C121" s="12"/>
      <c r="D121" s="12"/>
      <c r="E121" s="16">
        <f t="shared" si="117"/>
        <v>0</v>
      </c>
      <c r="F121" s="12"/>
      <c r="G121" s="12"/>
      <c r="H121" s="12">
        <f t="shared" si="118"/>
        <v>0</v>
      </c>
      <c r="I121" s="12"/>
      <c r="J121" s="12"/>
      <c r="K121" s="12"/>
      <c r="L121" s="12"/>
      <c r="M121" s="12"/>
      <c r="N121" s="21"/>
      <c r="O121" s="12"/>
      <c r="P121" s="1">
        <f t="shared" si="70"/>
        <v>0</v>
      </c>
      <c r="Q121" s="27">
        <f t="shared" si="119"/>
        <v>0</v>
      </c>
      <c r="R121" s="16">
        <f t="shared" si="120"/>
        <v>0</v>
      </c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1:30" hidden="1" x14ac:dyDescent="0.35">
      <c r="A122" s="11" t="s">
        <v>193</v>
      </c>
      <c r="B122" s="12" t="s">
        <v>194</v>
      </c>
      <c r="C122" s="12"/>
      <c r="D122" s="12"/>
      <c r="E122" s="16">
        <f t="shared" si="117"/>
        <v>0</v>
      </c>
      <c r="F122" s="12"/>
      <c r="G122" s="12"/>
      <c r="H122" s="12">
        <f t="shared" si="118"/>
        <v>0</v>
      </c>
      <c r="I122" s="12"/>
      <c r="J122" s="12"/>
      <c r="K122" s="12"/>
      <c r="L122" s="12"/>
      <c r="M122" s="12"/>
      <c r="N122" s="21"/>
      <c r="O122" s="12"/>
      <c r="P122" s="1">
        <f t="shared" si="70"/>
        <v>0</v>
      </c>
      <c r="Q122" s="27">
        <f t="shared" si="119"/>
        <v>0</v>
      </c>
      <c r="R122" s="16">
        <f t="shared" si="120"/>
        <v>0</v>
      </c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1:30" hidden="1" x14ac:dyDescent="0.35">
      <c r="A123" s="11" t="s">
        <v>195</v>
      </c>
      <c r="B123" s="12" t="s">
        <v>196</v>
      </c>
      <c r="C123" s="12"/>
      <c r="D123" s="12"/>
      <c r="E123" s="16">
        <f t="shared" si="117"/>
        <v>0</v>
      </c>
      <c r="F123" s="12"/>
      <c r="G123" s="12"/>
      <c r="H123" s="12">
        <f t="shared" si="118"/>
        <v>0</v>
      </c>
      <c r="I123" s="12"/>
      <c r="J123" s="12"/>
      <c r="K123" s="12"/>
      <c r="L123" s="12"/>
      <c r="M123" s="12"/>
      <c r="N123" s="21"/>
      <c r="O123" s="12"/>
      <c r="P123" s="1">
        <f t="shared" si="70"/>
        <v>0</v>
      </c>
      <c r="Q123" s="27">
        <f t="shared" si="119"/>
        <v>0</v>
      </c>
      <c r="R123" s="16">
        <f t="shared" si="120"/>
        <v>0</v>
      </c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1:30" ht="21.45" x14ac:dyDescent="0.35">
      <c r="A124" s="11" t="s">
        <v>456</v>
      </c>
      <c r="B124" s="12" t="s">
        <v>197</v>
      </c>
      <c r="C124" s="48">
        <f t="shared" ref="C124:O124" si="121">+C125+C126+C129+C130</f>
        <v>9601.2000000000007</v>
      </c>
      <c r="D124" s="48">
        <f t="shared" si="121"/>
        <v>0</v>
      </c>
      <c r="E124" s="49">
        <f t="shared" si="121"/>
        <v>29583</v>
      </c>
      <c r="F124" s="48">
        <f t="shared" si="121"/>
        <v>23988.400000000001</v>
      </c>
      <c r="G124" s="48">
        <f t="shared" si="121"/>
        <v>0</v>
      </c>
      <c r="H124" s="48">
        <f t="shared" si="121"/>
        <v>5594.6</v>
      </c>
      <c r="I124" s="48">
        <f t="shared" si="121"/>
        <v>5203.0734999999995</v>
      </c>
      <c r="J124" s="48">
        <f t="shared" si="121"/>
        <v>0</v>
      </c>
      <c r="K124" s="48">
        <f t="shared" si="121"/>
        <v>0</v>
      </c>
      <c r="L124" s="48">
        <f t="shared" si="121"/>
        <v>0</v>
      </c>
      <c r="M124" s="48">
        <f t="shared" si="121"/>
        <v>0</v>
      </c>
      <c r="N124" s="48">
        <f t="shared" si="121"/>
        <v>5537.7264000000005</v>
      </c>
      <c r="O124" s="48">
        <f t="shared" si="121"/>
        <v>0</v>
      </c>
      <c r="P124" s="1">
        <f t="shared" si="70"/>
        <v>1</v>
      </c>
      <c r="Q124" s="27">
        <f t="shared" ref="Q124:V124" si="122">+Q125+Q126+Q129+Q130</f>
        <v>29583</v>
      </c>
      <c r="R124" s="16">
        <f t="shared" si="122"/>
        <v>29583</v>
      </c>
      <c r="S124" s="27">
        <f t="shared" si="122"/>
        <v>9395</v>
      </c>
      <c r="T124" s="27">
        <f t="shared" si="122"/>
        <v>10095</v>
      </c>
      <c r="U124" s="27">
        <f t="shared" si="122"/>
        <v>10093</v>
      </c>
      <c r="V124" s="27">
        <f t="shared" si="122"/>
        <v>0</v>
      </c>
      <c r="W124" s="27">
        <f t="shared" ref="W124:AD124" si="123">+W125+W126+W129+W130</f>
        <v>0</v>
      </c>
      <c r="X124" s="27">
        <f t="shared" si="123"/>
        <v>0</v>
      </c>
      <c r="Y124" s="27">
        <f t="shared" si="123"/>
        <v>0</v>
      </c>
      <c r="Z124" s="27">
        <f t="shared" si="123"/>
        <v>0</v>
      </c>
      <c r="AA124" s="27">
        <f t="shared" si="123"/>
        <v>0</v>
      </c>
      <c r="AB124" s="27">
        <f t="shared" si="123"/>
        <v>0</v>
      </c>
      <c r="AC124" s="27">
        <f t="shared" si="123"/>
        <v>0</v>
      </c>
      <c r="AD124" s="27">
        <f t="shared" si="123"/>
        <v>0</v>
      </c>
    </row>
    <row r="125" spans="1:30" hidden="1" x14ac:dyDescent="0.35">
      <c r="A125" s="11" t="s">
        <v>198</v>
      </c>
      <c r="B125" s="12" t="s">
        <v>199</v>
      </c>
      <c r="C125" s="12"/>
      <c r="D125" s="12"/>
      <c r="E125" s="16">
        <f>+Q125</f>
        <v>0</v>
      </c>
      <c r="F125" s="12"/>
      <c r="G125" s="12"/>
      <c r="H125" s="12">
        <f t="shared" si="118"/>
        <v>0</v>
      </c>
      <c r="I125" s="12"/>
      <c r="J125" s="12"/>
      <c r="K125" s="12"/>
      <c r="L125" s="12"/>
      <c r="M125" s="12"/>
      <c r="N125" s="18"/>
      <c r="O125" s="12"/>
      <c r="P125" s="1">
        <f t="shared" si="70"/>
        <v>0</v>
      </c>
      <c r="Q125" s="27">
        <f>+R125/1000</f>
        <v>0</v>
      </c>
      <c r="R125" s="16">
        <f>+S125+T125+U125+V125+W125+X125+Y125+Z125+AA125+AB125+AC125+AD125</f>
        <v>0</v>
      </c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1:30" ht="21.45" x14ac:dyDescent="0.35">
      <c r="A126" s="11" t="s">
        <v>457</v>
      </c>
      <c r="B126" s="12" t="s">
        <v>200</v>
      </c>
      <c r="C126" s="48">
        <f t="shared" ref="C126:O126" si="124">+C127+C128</f>
        <v>0</v>
      </c>
      <c r="D126" s="48">
        <f t="shared" si="124"/>
        <v>0</v>
      </c>
      <c r="E126" s="49">
        <f t="shared" si="124"/>
        <v>8983</v>
      </c>
      <c r="F126" s="48">
        <f t="shared" si="124"/>
        <v>8550</v>
      </c>
      <c r="G126" s="48">
        <f t="shared" si="124"/>
        <v>0</v>
      </c>
      <c r="H126" s="48">
        <f t="shared" si="124"/>
        <v>433</v>
      </c>
      <c r="I126" s="48">
        <f t="shared" si="124"/>
        <v>432.12</v>
      </c>
      <c r="J126" s="48">
        <f t="shared" si="124"/>
        <v>0</v>
      </c>
      <c r="K126" s="48">
        <f t="shared" si="124"/>
        <v>0</v>
      </c>
      <c r="L126" s="48">
        <f t="shared" si="124"/>
        <v>0</v>
      </c>
      <c r="M126" s="48">
        <f t="shared" si="124"/>
        <v>0</v>
      </c>
      <c r="N126" s="48">
        <f t="shared" si="124"/>
        <v>432.12</v>
      </c>
      <c r="O126" s="48">
        <f t="shared" si="124"/>
        <v>0</v>
      </c>
      <c r="P126" s="1">
        <f t="shared" si="70"/>
        <v>1</v>
      </c>
      <c r="Q126" s="27">
        <f t="shared" ref="Q126:V126" si="125">+Q127+Q128</f>
        <v>8983</v>
      </c>
      <c r="R126" s="16">
        <f t="shared" si="125"/>
        <v>8983</v>
      </c>
      <c r="S126" s="27">
        <f t="shared" si="125"/>
        <v>2995</v>
      </c>
      <c r="T126" s="27">
        <f t="shared" si="125"/>
        <v>2995</v>
      </c>
      <c r="U126" s="27">
        <f t="shared" si="125"/>
        <v>2993</v>
      </c>
      <c r="V126" s="27">
        <f t="shared" si="125"/>
        <v>0</v>
      </c>
      <c r="W126" s="27">
        <f t="shared" ref="W126:AD126" si="126">+W127+W128</f>
        <v>0</v>
      </c>
      <c r="X126" s="27">
        <f t="shared" si="126"/>
        <v>0</v>
      </c>
      <c r="Y126" s="27">
        <f t="shared" si="126"/>
        <v>0</v>
      </c>
      <c r="Z126" s="27">
        <f t="shared" si="126"/>
        <v>0</v>
      </c>
      <c r="AA126" s="27">
        <f t="shared" si="126"/>
        <v>0</v>
      </c>
      <c r="AB126" s="27">
        <f t="shared" si="126"/>
        <v>0</v>
      </c>
      <c r="AC126" s="27">
        <f t="shared" si="126"/>
        <v>0</v>
      </c>
      <c r="AD126" s="27">
        <f t="shared" si="126"/>
        <v>0</v>
      </c>
    </row>
    <row r="127" spans="1:30" ht="15.45" x14ac:dyDescent="0.35">
      <c r="A127" s="11" t="s">
        <v>458</v>
      </c>
      <c r="B127" s="12" t="s">
        <v>201</v>
      </c>
      <c r="C127" s="48"/>
      <c r="D127" s="48"/>
      <c r="E127" s="49">
        <f>+Q127</f>
        <v>8983</v>
      </c>
      <c r="F127" s="48">
        <v>8550</v>
      </c>
      <c r="G127" s="48"/>
      <c r="H127" s="48">
        <f>+E127-F127+G127</f>
        <v>433</v>
      </c>
      <c r="I127" s="48">
        <v>432.12</v>
      </c>
      <c r="J127" s="48"/>
      <c r="K127" s="48"/>
      <c r="L127" s="48"/>
      <c r="M127" s="48"/>
      <c r="N127" s="48">
        <v>432.12</v>
      </c>
      <c r="O127" s="48"/>
      <c r="P127" s="1">
        <f t="shared" si="70"/>
        <v>1</v>
      </c>
      <c r="Q127" s="27">
        <f>+R127</f>
        <v>8983</v>
      </c>
      <c r="R127" s="16">
        <f>+S127+T127+U127+V127+W127+X127+Y127+Z127+AA127+AB127+AC127+AD127</f>
        <v>8983</v>
      </c>
      <c r="S127" s="27">
        <v>2995</v>
      </c>
      <c r="T127" s="27">
        <v>2995</v>
      </c>
      <c r="U127" s="27">
        <v>2993</v>
      </c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1:30" hidden="1" x14ac:dyDescent="0.35">
      <c r="A128" s="11" t="s">
        <v>202</v>
      </c>
      <c r="B128" s="12" t="s">
        <v>203</v>
      </c>
      <c r="C128" s="12"/>
      <c r="D128" s="12"/>
      <c r="E128" s="16">
        <f>+Q128</f>
        <v>0</v>
      </c>
      <c r="F128" s="12"/>
      <c r="G128" s="12"/>
      <c r="H128" s="12">
        <f>+E128-F128+G128</f>
        <v>0</v>
      </c>
      <c r="I128" s="12"/>
      <c r="J128" s="12"/>
      <c r="K128" s="12"/>
      <c r="L128" s="12"/>
      <c r="M128" s="12"/>
      <c r="N128" s="18"/>
      <c r="O128" s="12"/>
      <c r="P128" s="1">
        <f t="shared" si="70"/>
        <v>0</v>
      </c>
      <c r="Q128" s="27">
        <f>+R128/1000</f>
        <v>0</v>
      </c>
      <c r="R128" s="16">
        <f>+S128+T128+U128+V128+W128+X128+Y128+Z128+AA128+AB128+AC128+AD128</f>
        <v>0</v>
      </c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1:30" ht="21.45" x14ac:dyDescent="0.35">
      <c r="A129" s="11" t="s">
        <v>459</v>
      </c>
      <c r="B129" s="12" t="s">
        <v>205</v>
      </c>
      <c r="C129" s="48" t="s">
        <v>395</v>
      </c>
      <c r="D129" s="48"/>
      <c r="E129" s="49">
        <f>+Q129</f>
        <v>20600</v>
      </c>
      <c r="F129" s="48">
        <v>15438.4</v>
      </c>
      <c r="G129" s="48"/>
      <c r="H129" s="48">
        <f>+E129-F129+G129</f>
        <v>5161.6000000000004</v>
      </c>
      <c r="I129" s="48">
        <v>4770.9534999999996</v>
      </c>
      <c r="J129" s="48"/>
      <c r="K129" s="48"/>
      <c r="L129" s="48"/>
      <c r="M129" s="48"/>
      <c r="N129" s="48">
        <v>5105.6064000000006</v>
      </c>
      <c r="O129" s="48"/>
      <c r="P129" s="1">
        <f t="shared" si="70"/>
        <v>1</v>
      </c>
      <c r="Q129" s="27">
        <f>+R129</f>
        <v>20600</v>
      </c>
      <c r="R129" s="16">
        <f>+S129+T129+U129+V129+W129+X129+Y129+Z129+AA129+AB129+AC129+AD129</f>
        <v>20600</v>
      </c>
      <c r="S129" s="27">
        <v>6400</v>
      </c>
      <c r="T129" s="27">
        <v>7100</v>
      </c>
      <c r="U129" s="27">
        <v>7100</v>
      </c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1:30" hidden="1" x14ac:dyDescent="0.35">
      <c r="A130" s="11" t="s">
        <v>206</v>
      </c>
      <c r="B130" s="12" t="s">
        <v>207</v>
      </c>
      <c r="C130" s="12"/>
      <c r="D130" s="12"/>
      <c r="E130" s="16">
        <f>+Q130</f>
        <v>0</v>
      </c>
      <c r="F130" s="12"/>
      <c r="G130" s="12"/>
      <c r="H130" s="12">
        <f t="shared" si="118"/>
        <v>0</v>
      </c>
      <c r="I130" s="12"/>
      <c r="J130" s="12"/>
      <c r="K130" s="12"/>
      <c r="L130" s="12"/>
      <c r="M130" s="12"/>
      <c r="N130" s="18"/>
      <c r="O130" s="12"/>
      <c r="P130" s="1">
        <f t="shared" si="70"/>
        <v>0</v>
      </c>
      <c r="Q130" s="27">
        <f>+R130/1000</f>
        <v>0</v>
      </c>
      <c r="R130" s="16">
        <f>+S130+T130+U130+V130+W130+X130+Y130+Z130+AA130+AB130+AC130+AD130</f>
        <v>0</v>
      </c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1:30" hidden="1" x14ac:dyDescent="0.35">
      <c r="A131" s="11" t="s">
        <v>2</v>
      </c>
      <c r="B131" s="12" t="s">
        <v>208</v>
      </c>
      <c r="C131" s="12">
        <f t="shared" ref="C131:O131" si="127">+C132+C144+C155</f>
        <v>0</v>
      </c>
      <c r="D131" s="12">
        <f t="shared" si="127"/>
        <v>0</v>
      </c>
      <c r="E131" s="16">
        <f t="shared" si="127"/>
        <v>0</v>
      </c>
      <c r="F131" s="12">
        <f t="shared" si="127"/>
        <v>0</v>
      </c>
      <c r="G131" s="12">
        <f t="shared" si="127"/>
        <v>0</v>
      </c>
      <c r="H131" s="12">
        <f t="shared" si="127"/>
        <v>0</v>
      </c>
      <c r="I131" s="12">
        <f t="shared" si="127"/>
        <v>0</v>
      </c>
      <c r="J131" s="12">
        <f t="shared" si="127"/>
        <v>0</v>
      </c>
      <c r="K131" s="12">
        <f t="shared" si="127"/>
        <v>0</v>
      </c>
      <c r="L131" s="12">
        <f t="shared" si="127"/>
        <v>0</v>
      </c>
      <c r="M131" s="12">
        <f t="shared" si="127"/>
        <v>0</v>
      </c>
      <c r="N131" s="18">
        <f t="shared" si="127"/>
        <v>0</v>
      </c>
      <c r="O131" s="12">
        <f t="shared" si="127"/>
        <v>0</v>
      </c>
      <c r="P131" s="1">
        <f t="shared" si="70"/>
        <v>0</v>
      </c>
      <c r="Q131" s="27">
        <f>+Q132+Q144+Q155</f>
        <v>0</v>
      </c>
      <c r="R131" s="16">
        <f>+R132+R144+R155</f>
        <v>0</v>
      </c>
      <c r="S131" s="27"/>
      <c r="T131" s="27"/>
      <c r="U131" s="27">
        <f>+U132+U144+U155</f>
        <v>0</v>
      </c>
      <c r="V131" s="27">
        <f>+V132+V144+V155</f>
        <v>0</v>
      </c>
      <c r="W131" s="27"/>
      <c r="X131" s="27"/>
      <c r="Y131" s="27">
        <f>+Y132+Y144+Y155</f>
        <v>0</v>
      </c>
      <c r="Z131" s="27">
        <f>+Z132+Z144+Z155</f>
        <v>0</v>
      </c>
      <c r="AA131" s="27"/>
      <c r="AB131" s="27"/>
      <c r="AC131" s="27">
        <f>+AC132+AC144+AC155</f>
        <v>0</v>
      </c>
      <c r="AD131" s="27">
        <f>+AD132+AD144+AD155</f>
        <v>0</v>
      </c>
    </row>
    <row r="132" spans="1:30" hidden="1" x14ac:dyDescent="0.35">
      <c r="A132" s="11" t="s">
        <v>3</v>
      </c>
      <c r="B132" s="12" t="s">
        <v>209</v>
      </c>
      <c r="C132" s="12">
        <f t="shared" ref="C132:O132" si="128">+C133+C136+C139+C143</f>
        <v>0</v>
      </c>
      <c r="D132" s="12">
        <f t="shared" si="128"/>
        <v>0</v>
      </c>
      <c r="E132" s="16">
        <f t="shared" si="128"/>
        <v>0</v>
      </c>
      <c r="F132" s="12">
        <f t="shared" si="128"/>
        <v>0</v>
      </c>
      <c r="G132" s="12">
        <f t="shared" si="128"/>
        <v>0</v>
      </c>
      <c r="H132" s="12">
        <f t="shared" si="128"/>
        <v>0</v>
      </c>
      <c r="I132" s="12">
        <f t="shared" si="128"/>
        <v>0</v>
      </c>
      <c r="J132" s="12">
        <f t="shared" si="128"/>
        <v>0</v>
      </c>
      <c r="K132" s="12">
        <f t="shared" si="128"/>
        <v>0</v>
      </c>
      <c r="L132" s="12">
        <f t="shared" si="128"/>
        <v>0</v>
      </c>
      <c r="M132" s="12">
        <f t="shared" si="128"/>
        <v>0</v>
      </c>
      <c r="N132" s="21">
        <f t="shared" si="128"/>
        <v>0</v>
      </c>
      <c r="O132" s="12">
        <f t="shared" si="128"/>
        <v>0</v>
      </c>
      <c r="P132" s="1">
        <f t="shared" si="70"/>
        <v>0</v>
      </c>
      <c r="Q132" s="27">
        <f t="shared" ref="Q132:V132" si="129">+Q133+Q136+Q139+Q143</f>
        <v>0</v>
      </c>
      <c r="R132" s="16">
        <f t="shared" si="129"/>
        <v>0</v>
      </c>
      <c r="S132" s="27">
        <f t="shared" si="129"/>
        <v>0</v>
      </c>
      <c r="T132" s="27">
        <f t="shared" si="129"/>
        <v>0</v>
      </c>
      <c r="U132" s="27">
        <f t="shared" si="129"/>
        <v>0</v>
      </c>
      <c r="V132" s="27">
        <f t="shared" si="129"/>
        <v>0</v>
      </c>
      <c r="W132" s="27">
        <f t="shared" ref="W132:AD132" si="130">+W133+W136+W139+W143</f>
        <v>0</v>
      </c>
      <c r="X132" s="27">
        <f t="shared" si="130"/>
        <v>0</v>
      </c>
      <c r="Y132" s="27">
        <f t="shared" si="130"/>
        <v>0</v>
      </c>
      <c r="Z132" s="27">
        <f t="shared" si="130"/>
        <v>0</v>
      </c>
      <c r="AA132" s="27">
        <f t="shared" si="130"/>
        <v>0</v>
      </c>
      <c r="AB132" s="27">
        <f t="shared" si="130"/>
        <v>0</v>
      </c>
      <c r="AC132" s="27">
        <f t="shared" si="130"/>
        <v>0</v>
      </c>
      <c r="AD132" s="27">
        <f t="shared" si="130"/>
        <v>0</v>
      </c>
    </row>
    <row r="133" spans="1:30" hidden="1" x14ac:dyDescent="0.35">
      <c r="A133" s="11" t="s">
        <v>76</v>
      </c>
      <c r="B133" s="12" t="s">
        <v>210</v>
      </c>
      <c r="C133" s="12">
        <f t="shared" ref="C133:O133" si="131">+C134+C135</f>
        <v>0</v>
      </c>
      <c r="D133" s="12">
        <f t="shared" si="131"/>
        <v>0</v>
      </c>
      <c r="E133" s="16">
        <f t="shared" si="131"/>
        <v>0</v>
      </c>
      <c r="F133" s="12">
        <f t="shared" si="131"/>
        <v>0</v>
      </c>
      <c r="G133" s="12">
        <f t="shared" si="131"/>
        <v>0</v>
      </c>
      <c r="H133" s="12">
        <f t="shared" si="131"/>
        <v>0</v>
      </c>
      <c r="I133" s="12">
        <f t="shared" si="131"/>
        <v>0</v>
      </c>
      <c r="J133" s="12">
        <f t="shared" si="131"/>
        <v>0</v>
      </c>
      <c r="K133" s="12">
        <f t="shared" si="131"/>
        <v>0</v>
      </c>
      <c r="L133" s="12">
        <f t="shared" si="131"/>
        <v>0</v>
      </c>
      <c r="M133" s="12">
        <f t="shared" si="131"/>
        <v>0</v>
      </c>
      <c r="N133" s="21">
        <f t="shared" si="131"/>
        <v>0</v>
      </c>
      <c r="O133" s="12">
        <f t="shared" si="131"/>
        <v>0</v>
      </c>
      <c r="P133" s="1">
        <f t="shared" si="70"/>
        <v>0</v>
      </c>
      <c r="Q133" s="27">
        <f t="shared" ref="Q133:V133" si="132">+Q134+Q135</f>
        <v>0</v>
      </c>
      <c r="R133" s="16">
        <f t="shared" si="132"/>
        <v>0</v>
      </c>
      <c r="S133" s="27">
        <f t="shared" si="132"/>
        <v>0</v>
      </c>
      <c r="T133" s="27">
        <f t="shared" si="132"/>
        <v>0</v>
      </c>
      <c r="U133" s="27">
        <f t="shared" si="132"/>
        <v>0</v>
      </c>
      <c r="V133" s="27">
        <f t="shared" si="132"/>
        <v>0</v>
      </c>
      <c r="W133" s="27">
        <f t="shared" ref="W133:AD133" si="133">+W134+W135</f>
        <v>0</v>
      </c>
      <c r="X133" s="27">
        <f t="shared" si="133"/>
        <v>0</v>
      </c>
      <c r="Y133" s="27">
        <f t="shared" si="133"/>
        <v>0</v>
      </c>
      <c r="Z133" s="27">
        <f t="shared" si="133"/>
        <v>0</v>
      </c>
      <c r="AA133" s="27">
        <f t="shared" si="133"/>
        <v>0</v>
      </c>
      <c r="AB133" s="27">
        <f t="shared" si="133"/>
        <v>0</v>
      </c>
      <c r="AC133" s="27">
        <f t="shared" si="133"/>
        <v>0</v>
      </c>
      <c r="AD133" s="27">
        <f t="shared" si="133"/>
        <v>0</v>
      </c>
    </row>
    <row r="134" spans="1:30" hidden="1" x14ac:dyDescent="0.35">
      <c r="A134" s="11" t="s">
        <v>78</v>
      </c>
      <c r="B134" s="12" t="s">
        <v>211</v>
      </c>
      <c r="C134" s="12"/>
      <c r="D134" s="12"/>
      <c r="E134" s="16">
        <f>+Q134</f>
        <v>0</v>
      </c>
      <c r="F134" s="12"/>
      <c r="G134" s="12"/>
      <c r="H134" s="12">
        <f>+E134+F134-G134</f>
        <v>0</v>
      </c>
      <c r="I134" s="12"/>
      <c r="J134" s="12"/>
      <c r="K134" s="12"/>
      <c r="L134" s="12"/>
      <c r="M134" s="12"/>
      <c r="N134" s="21"/>
      <c r="O134" s="12"/>
      <c r="P134" s="1">
        <f t="shared" si="70"/>
        <v>0</v>
      </c>
      <c r="Q134" s="27">
        <f>+R134/1000</f>
        <v>0</v>
      </c>
      <c r="R134" s="16">
        <f>+S134+T134+U134+V134+W134+X134+Y134+Z134+AA134+AB134+AC134+AD134</f>
        <v>0</v>
      </c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1:30" hidden="1" x14ac:dyDescent="0.35">
      <c r="A135" s="11" t="s">
        <v>80</v>
      </c>
      <c r="B135" s="12" t="s">
        <v>212</v>
      </c>
      <c r="C135" s="12"/>
      <c r="D135" s="12"/>
      <c r="E135" s="16">
        <f>+Q135</f>
        <v>0</v>
      </c>
      <c r="F135" s="12"/>
      <c r="G135" s="12"/>
      <c r="H135" s="12">
        <f>+E135+F135-G135</f>
        <v>0</v>
      </c>
      <c r="I135" s="12"/>
      <c r="J135" s="12"/>
      <c r="K135" s="12"/>
      <c r="L135" s="12"/>
      <c r="M135" s="12"/>
      <c r="N135" s="21"/>
      <c r="O135" s="12"/>
      <c r="P135" s="1">
        <f t="shared" ref="P135:P198" si="134">IF(+C135+D135+E135+F135+G135+H135+I135+J135+K135+L135+M135+N135&lt;&gt;0,1,0)</f>
        <v>0</v>
      </c>
      <c r="Q135" s="27">
        <f>+R135/1000</f>
        <v>0</v>
      </c>
      <c r="R135" s="16">
        <f>+S135+T135+U135+V135+W135+X135+Y135+Z135+AA135+AB135+AC135+AD135</f>
        <v>0</v>
      </c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1:30" hidden="1" x14ac:dyDescent="0.35">
      <c r="A136" s="11" t="s">
        <v>82</v>
      </c>
      <c r="B136" s="12" t="s">
        <v>213</v>
      </c>
      <c r="C136" s="12">
        <f t="shared" ref="C136:O136" si="135">+C137+C138</f>
        <v>0</v>
      </c>
      <c r="D136" s="12">
        <f t="shared" si="135"/>
        <v>0</v>
      </c>
      <c r="E136" s="16">
        <f t="shared" si="135"/>
        <v>0</v>
      </c>
      <c r="F136" s="12">
        <f t="shared" si="135"/>
        <v>0</v>
      </c>
      <c r="G136" s="12">
        <f t="shared" si="135"/>
        <v>0</v>
      </c>
      <c r="H136" s="12">
        <f t="shared" si="135"/>
        <v>0</v>
      </c>
      <c r="I136" s="12">
        <f t="shared" si="135"/>
        <v>0</v>
      </c>
      <c r="J136" s="12">
        <f t="shared" si="135"/>
        <v>0</v>
      </c>
      <c r="K136" s="12">
        <f t="shared" si="135"/>
        <v>0</v>
      </c>
      <c r="L136" s="12">
        <f t="shared" si="135"/>
        <v>0</v>
      </c>
      <c r="M136" s="12">
        <f t="shared" si="135"/>
        <v>0</v>
      </c>
      <c r="N136" s="21">
        <f t="shared" si="135"/>
        <v>0</v>
      </c>
      <c r="O136" s="12">
        <f t="shared" si="135"/>
        <v>0</v>
      </c>
      <c r="P136" s="1">
        <f t="shared" si="134"/>
        <v>0</v>
      </c>
      <c r="Q136" s="27">
        <f t="shared" ref="Q136:V136" si="136">+Q137+Q138</f>
        <v>0</v>
      </c>
      <c r="R136" s="16">
        <f t="shared" si="136"/>
        <v>0</v>
      </c>
      <c r="S136" s="27">
        <f t="shared" si="136"/>
        <v>0</v>
      </c>
      <c r="T136" s="27">
        <f t="shared" si="136"/>
        <v>0</v>
      </c>
      <c r="U136" s="27">
        <f t="shared" si="136"/>
        <v>0</v>
      </c>
      <c r="V136" s="27">
        <f t="shared" si="136"/>
        <v>0</v>
      </c>
      <c r="W136" s="27">
        <f t="shared" ref="W136:AD136" si="137">+W137+W138</f>
        <v>0</v>
      </c>
      <c r="X136" s="27">
        <f t="shared" si="137"/>
        <v>0</v>
      </c>
      <c r="Y136" s="27">
        <f t="shared" si="137"/>
        <v>0</v>
      </c>
      <c r="Z136" s="27">
        <f t="shared" si="137"/>
        <v>0</v>
      </c>
      <c r="AA136" s="27">
        <f t="shared" si="137"/>
        <v>0</v>
      </c>
      <c r="AB136" s="27">
        <f t="shared" si="137"/>
        <v>0</v>
      </c>
      <c r="AC136" s="27">
        <f t="shared" si="137"/>
        <v>0</v>
      </c>
      <c r="AD136" s="27">
        <f t="shared" si="137"/>
        <v>0</v>
      </c>
    </row>
    <row r="137" spans="1:30" hidden="1" x14ac:dyDescent="0.35">
      <c r="A137" s="11" t="s">
        <v>84</v>
      </c>
      <c r="B137" s="12" t="s">
        <v>214</v>
      </c>
      <c r="C137" s="12"/>
      <c r="D137" s="12"/>
      <c r="E137" s="16">
        <f>+Q137</f>
        <v>0</v>
      </c>
      <c r="F137" s="12"/>
      <c r="G137" s="12"/>
      <c r="H137" s="12">
        <f>+E137+F137-G137</f>
        <v>0</v>
      </c>
      <c r="I137" s="12"/>
      <c r="J137" s="12"/>
      <c r="K137" s="12"/>
      <c r="L137" s="12"/>
      <c r="M137" s="12"/>
      <c r="N137" s="21"/>
      <c r="O137" s="12"/>
      <c r="P137" s="1">
        <f t="shared" si="134"/>
        <v>0</v>
      </c>
      <c r="Q137" s="27">
        <f>+R137/1000</f>
        <v>0</v>
      </c>
      <c r="R137" s="16">
        <f>+S137+T137+U137+V137+W137+X137+Y137+Z137+AA137+AB137+AC137+AD137</f>
        <v>0</v>
      </c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1:30" hidden="1" x14ac:dyDescent="0.35">
      <c r="A138" s="11" t="s">
        <v>88</v>
      </c>
      <c r="B138" s="12" t="s">
        <v>215</v>
      </c>
      <c r="C138" s="12"/>
      <c r="D138" s="12"/>
      <c r="E138" s="16">
        <f>+Q138</f>
        <v>0</v>
      </c>
      <c r="F138" s="12"/>
      <c r="G138" s="12"/>
      <c r="H138" s="12">
        <f>+E138+F138-G138</f>
        <v>0</v>
      </c>
      <c r="I138" s="12"/>
      <c r="J138" s="12"/>
      <c r="K138" s="12"/>
      <c r="L138" s="12"/>
      <c r="M138" s="12"/>
      <c r="N138" s="21"/>
      <c r="O138" s="12"/>
      <c r="P138" s="1">
        <f t="shared" si="134"/>
        <v>0</v>
      </c>
      <c r="Q138" s="27">
        <f>+R138/1000</f>
        <v>0</v>
      </c>
      <c r="R138" s="16">
        <f>+S138+T138+U138+V138+W138+X138+Y138+Z138+AA138+AB138+AC138+AD138</f>
        <v>0</v>
      </c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1:30" hidden="1" x14ac:dyDescent="0.35">
      <c r="A139" s="11" t="s">
        <v>216</v>
      </c>
      <c r="B139" s="12" t="s">
        <v>217</v>
      </c>
      <c r="C139" s="12">
        <f t="shared" ref="C139:O139" si="138">+C140+C141+C142</f>
        <v>0</v>
      </c>
      <c r="D139" s="12">
        <f t="shared" si="138"/>
        <v>0</v>
      </c>
      <c r="E139" s="16">
        <f t="shared" si="138"/>
        <v>0</v>
      </c>
      <c r="F139" s="12">
        <f t="shared" si="138"/>
        <v>0</v>
      </c>
      <c r="G139" s="12">
        <f t="shared" si="138"/>
        <v>0</v>
      </c>
      <c r="H139" s="12">
        <f t="shared" si="138"/>
        <v>0</v>
      </c>
      <c r="I139" s="12">
        <f t="shared" si="138"/>
        <v>0</v>
      </c>
      <c r="J139" s="12">
        <f t="shared" si="138"/>
        <v>0</v>
      </c>
      <c r="K139" s="12">
        <f t="shared" si="138"/>
        <v>0</v>
      </c>
      <c r="L139" s="12">
        <f t="shared" si="138"/>
        <v>0</v>
      </c>
      <c r="M139" s="12">
        <f t="shared" si="138"/>
        <v>0</v>
      </c>
      <c r="N139" s="21">
        <f t="shared" si="138"/>
        <v>0</v>
      </c>
      <c r="O139" s="12">
        <f t="shared" si="138"/>
        <v>0</v>
      </c>
      <c r="P139" s="1">
        <f t="shared" si="134"/>
        <v>0</v>
      </c>
      <c r="Q139" s="27">
        <f t="shared" ref="Q139:V139" si="139">+Q140+Q141+Q142</f>
        <v>0</v>
      </c>
      <c r="R139" s="16">
        <f t="shared" si="139"/>
        <v>0</v>
      </c>
      <c r="S139" s="27">
        <f t="shared" si="139"/>
        <v>0</v>
      </c>
      <c r="T139" s="27">
        <f t="shared" si="139"/>
        <v>0</v>
      </c>
      <c r="U139" s="27">
        <f t="shared" si="139"/>
        <v>0</v>
      </c>
      <c r="V139" s="27">
        <f t="shared" si="139"/>
        <v>0</v>
      </c>
      <c r="W139" s="27">
        <f t="shared" ref="W139:AD139" si="140">+W140+W141+W142</f>
        <v>0</v>
      </c>
      <c r="X139" s="27">
        <f t="shared" si="140"/>
        <v>0</v>
      </c>
      <c r="Y139" s="27">
        <f t="shared" si="140"/>
        <v>0</v>
      </c>
      <c r="Z139" s="27">
        <f t="shared" si="140"/>
        <v>0</v>
      </c>
      <c r="AA139" s="27">
        <f t="shared" si="140"/>
        <v>0</v>
      </c>
      <c r="AB139" s="27">
        <f t="shared" si="140"/>
        <v>0</v>
      </c>
      <c r="AC139" s="27">
        <f t="shared" si="140"/>
        <v>0</v>
      </c>
      <c r="AD139" s="27">
        <f t="shared" si="140"/>
        <v>0</v>
      </c>
    </row>
    <row r="140" spans="1:30" hidden="1" x14ac:dyDescent="0.35">
      <c r="A140" s="11" t="s">
        <v>130</v>
      </c>
      <c r="B140" s="12" t="s">
        <v>218</v>
      </c>
      <c r="C140" s="12"/>
      <c r="D140" s="12"/>
      <c r="E140" s="16">
        <f>+Q140</f>
        <v>0</v>
      </c>
      <c r="F140" s="12"/>
      <c r="G140" s="12"/>
      <c r="H140" s="12">
        <f>+E140+F140-G140</f>
        <v>0</v>
      </c>
      <c r="I140" s="12"/>
      <c r="J140" s="12"/>
      <c r="K140" s="12"/>
      <c r="L140" s="12"/>
      <c r="M140" s="12"/>
      <c r="N140" s="21"/>
      <c r="O140" s="12"/>
      <c r="P140" s="1">
        <f t="shared" si="134"/>
        <v>0</v>
      </c>
      <c r="Q140" s="27">
        <f>+R140/1000</f>
        <v>0</v>
      </c>
      <c r="R140" s="16">
        <f>+S140+T140+U140+V140+W140+X140+Y140+Z140+AA140+AB140+AC140+AD140</f>
        <v>0</v>
      </c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1:30" hidden="1" x14ac:dyDescent="0.35">
      <c r="A141" s="11" t="s">
        <v>140</v>
      </c>
      <c r="B141" s="12" t="s">
        <v>219</v>
      </c>
      <c r="C141" s="12"/>
      <c r="D141" s="12"/>
      <c r="E141" s="16">
        <f>+Q141</f>
        <v>0</v>
      </c>
      <c r="F141" s="12"/>
      <c r="G141" s="12"/>
      <c r="H141" s="12">
        <f>+E141+F141-G141</f>
        <v>0</v>
      </c>
      <c r="I141" s="12"/>
      <c r="J141" s="12"/>
      <c r="K141" s="12"/>
      <c r="L141" s="12"/>
      <c r="M141" s="12"/>
      <c r="N141" s="21"/>
      <c r="O141" s="12"/>
      <c r="P141" s="1">
        <f t="shared" si="134"/>
        <v>0</v>
      </c>
      <c r="Q141" s="27">
        <f>+R141/1000</f>
        <v>0</v>
      </c>
      <c r="R141" s="16">
        <f>+S141+T141+U141+V141+W141+X141+Y141+Z141+AA141+AB141+AC141+AD141</f>
        <v>0</v>
      </c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1:30" hidden="1" x14ac:dyDescent="0.35">
      <c r="A142" s="11" t="s">
        <v>142</v>
      </c>
      <c r="B142" s="12" t="s">
        <v>220</v>
      </c>
      <c r="C142" s="12"/>
      <c r="D142" s="12"/>
      <c r="E142" s="16">
        <f>+Q142</f>
        <v>0</v>
      </c>
      <c r="F142" s="12"/>
      <c r="G142" s="12"/>
      <c r="H142" s="12">
        <f>+E142+F142-G142</f>
        <v>0</v>
      </c>
      <c r="I142" s="12"/>
      <c r="J142" s="12"/>
      <c r="K142" s="12"/>
      <c r="L142" s="12"/>
      <c r="M142" s="12"/>
      <c r="N142" s="21"/>
      <c r="O142" s="12"/>
      <c r="P142" s="1">
        <f t="shared" si="134"/>
        <v>0</v>
      </c>
      <c r="Q142" s="27">
        <f>+R142/1000</f>
        <v>0</v>
      </c>
      <c r="R142" s="16">
        <f>+S142+T142+U142+V142+W142+X142+Y142+Z142+AA142+AB142+AC142+AD142</f>
        <v>0</v>
      </c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1:30" hidden="1" x14ac:dyDescent="0.35">
      <c r="A143" s="11" t="s">
        <v>221</v>
      </c>
      <c r="B143" s="12" t="s">
        <v>222</v>
      </c>
      <c r="C143" s="12"/>
      <c r="D143" s="12"/>
      <c r="E143" s="16">
        <f>+Q143</f>
        <v>0</v>
      </c>
      <c r="F143" s="12"/>
      <c r="G143" s="12"/>
      <c r="H143" s="12">
        <f>+E143+F143-G143</f>
        <v>0</v>
      </c>
      <c r="I143" s="12"/>
      <c r="J143" s="12"/>
      <c r="K143" s="12"/>
      <c r="L143" s="12"/>
      <c r="M143" s="12"/>
      <c r="N143" s="21"/>
      <c r="O143" s="12"/>
      <c r="P143" s="1">
        <f t="shared" si="134"/>
        <v>0</v>
      </c>
      <c r="Q143" s="27">
        <f>+R143/1000</f>
        <v>0</v>
      </c>
      <c r="R143" s="16">
        <f>+S143+T143+U143+V143+W143+X143+Y143+Z143+AA143+AB143+AC143+AD143</f>
        <v>0</v>
      </c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1:30" hidden="1" x14ac:dyDescent="0.35">
      <c r="A144" s="11" t="s">
        <v>223</v>
      </c>
      <c r="B144" s="12" t="s">
        <v>224</v>
      </c>
      <c r="C144" s="12">
        <f t="shared" ref="C144:O144" si="141">+C145+C148+C151+C154</f>
        <v>0</v>
      </c>
      <c r="D144" s="12">
        <f t="shared" si="141"/>
        <v>0</v>
      </c>
      <c r="E144" s="16">
        <f t="shared" si="141"/>
        <v>0</v>
      </c>
      <c r="F144" s="12">
        <f t="shared" si="141"/>
        <v>0</v>
      </c>
      <c r="G144" s="12">
        <f t="shared" si="141"/>
        <v>0</v>
      </c>
      <c r="H144" s="12">
        <f t="shared" si="141"/>
        <v>0</v>
      </c>
      <c r="I144" s="12">
        <f t="shared" si="141"/>
        <v>0</v>
      </c>
      <c r="J144" s="12">
        <f t="shared" si="141"/>
        <v>0</v>
      </c>
      <c r="K144" s="12">
        <f t="shared" si="141"/>
        <v>0</v>
      </c>
      <c r="L144" s="12">
        <f t="shared" si="141"/>
        <v>0</v>
      </c>
      <c r="M144" s="12">
        <f t="shared" si="141"/>
        <v>0</v>
      </c>
      <c r="N144" s="21">
        <f t="shared" si="141"/>
        <v>0</v>
      </c>
      <c r="O144" s="12">
        <f t="shared" si="141"/>
        <v>0</v>
      </c>
      <c r="P144" s="1">
        <f t="shared" si="134"/>
        <v>0</v>
      </c>
      <c r="Q144" s="27">
        <f t="shared" ref="Q144:V144" si="142">+Q145+Q148+Q151+Q154</f>
        <v>0</v>
      </c>
      <c r="R144" s="16">
        <f t="shared" si="142"/>
        <v>0</v>
      </c>
      <c r="S144" s="27">
        <f t="shared" si="142"/>
        <v>0</v>
      </c>
      <c r="T144" s="27">
        <f t="shared" si="142"/>
        <v>0</v>
      </c>
      <c r="U144" s="27">
        <f t="shared" si="142"/>
        <v>0</v>
      </c>
      <c r="V144" s="27">
        <f t="shared" si="142"/>
        <v>0</v>
      </c>
      <c r="W144" s="27">
        <f t="shared" ref="W144:AD144" si="143">+W145+W148+W151+W154</f>
        <v>0</v>
      </c>
      <c r="X144" s="27">
        <f t="shared" si="143"/>
        <v>0</v>
      </c>
      <c r="Y144" s="27">
        <f t="shared" si="143"/>
        <v>0</v>
      </c>
      <c r="Z144" s="27">
        <f t="shared" si="143"/>
        <v>0</v>
      </c>
      <c r="AA144" s="27">
        <f t="shared" si="143"/>
        <v>0</v>
      </c>
      <c r="AB144" s="27">
        <f t="shared" si="143"/>
        <v>0</v>
      </c>
      <c r="AC144" s="27">
        <f t="shared" si="143"/>
        <v>0</v>
      </c>
      <c r="AD144" s="27">
        <f t="shared" si="143"/>
        <v>0</v>
      </c>
    </row>
    <row r="145" spans="1:30" hidden="1" x14ac:dyDescent="0.35">
      <c r="A145" s="11" t="s">
        <v>76</v>
      </c>
      <c r="B145" s="12" t="s">
        <v>225</v>
      </c>
      <c r="C145" s="12">
        <f t="shared" ref="C145:O145" si="144">+C146+C147</f>
        <v>0</v>
      </c>
      <c r="D145" s="12">
        <f t="shared" si="144"/>
        <v>0</v>
      </c>
      <c r="E145" s="16">
        <f t="shared" si="144"/>
        <v>0</v>
      </c>
      <c r="F145" s="12">
        <f t="shared" si="144"/>
        <v>0</v>
      </c>
      <c r="G145" s="12">
        <f t="shared" si="144"/>
        <v>0</v>
      </c>
      <c r="H145" s="12">
        <f t="shared" si="144"/>
        <v>0</v>
      </c>
      <c r="I145" s="12">
        <f t="shared" si="144"/>
        <v>0</v>
      </c>
      <c r="J145" s="12">
        <f t="shared" si="144"/>
        <v>0</v>
      </c>
      <c r="K145" s="12">
        <f t="shared" si="144"/>
        <v>0</v>
      </c>
      <c r="L145" s="12">
        <f t="shared" si="144"/>
        <v>0</v>
      </c>
      <c r="M145" s="12">
        <f t="shared" si="144"/>
        <v>0</v>
      </c>
      <c r="N145" s="21">
        <f t="shared" si="144"/>
        <v>0</v>
      </c>
      <c r="O145" s="12">
        <f t="shared" si="144"/>
        <v>0</v>
      </c>
      <c r="P145" s="1">
        <f t="shared" si="134"/>
        <v>0</v>
      </c>
      <c r="Q145" s="27">
        <f t="shared" ref="Q145:V145" si="145">+Q146+Q147</f>
        <v>0</v>
      </c>
      <c r="R145" s="16">
        <f t="shared" si="145"/>
        <v>0</v>
      </c>
      <c r="S145" s="27">
        <f t="shared" si="145"/>
        <v>0</v>
      </c>
      <c r="T145" s="27">
        <f t="shared" si="145"/>
        <v>0</v>
      </c>
      <c r="U145" s="27">
        <f t="shared" si="145"/>
        <v>0</v>
      </c>
      <c r="V145" s="27">
        <f t="shared" si="145"/>
        <v>0</v>
      </c>
      <c r="W145" s="27">
        <f t="shared" ref="W145:AD145" si="146">+W146+W147</f>
        <v>0</v>
      </c>
      <c r="X145" s="27">
        <f t="shared" si="146"/>
        <v>0</v>
      </c>
      <c r="Y145" s="27">
        <f t="shared" si="146"/>
        <v>0</v>
      </c>
      <c r="Z145" s="27">
        <f t="shared" si="146"/>
        <v>0</v>
      </c>
      <c r="AA145" s="27">
        <f t="shared" si="146"/>
        <v>0</v>
      </c>
      <c r="AB145" s="27">
        <f t="shared" si="146"/>
        <v>0</v>
      </c>
      <c r="AC145" s="27">
        <f t="shared" si="146"/>
        <v>0</v>
      </c>
      <c r="AD145" s="27">
        <f t="shared" si="146"/>
        <v>0</v>
      </c>
    </row>
    <row r="146" spans="1:30" hidden="1" x14ac:dyDescent="0.35">
      <c r="A146" s="11" t="s">
        <v>78</v>
      </c>
      <c r="B146" s="12" t="s">
        <v>226</v>
      </c>
      <c r="C146" s="12"/>
      <c r="D146" s="12"/>
      <c r="E146" s="16">
        <f>+Q146</f>
        <v>0</v>
      </c>
      <c r="F146" s="12"/>
      <c r="G146" s="12"/>
      <c r="H146" s="12">
        <f>+E146+F146-G146</f>
        <v>0</v>
      </c>
      <c r="I146" s="12"/>
      <c r="J146" s="12"/>
      <c r="K146" s="12"/>
      <c r="L146" s="12"/>
      <c r="M146" s="12"/>
      <c r="N146" s="21"/>
      <c r="O146" s="12"/>
      <c r="P146" s="1">
        <f t="shared" si="134"/>
        <v>0</v>
      </c>
      <c r="Q146" s="27">
        <f>+R146/1000</f>
        <v>0</v>
      </c>
      <c r="R146" s="16">
        <f>+S146+T146+U146+V146+W146+X146+Y146+Z146+AA146+AB146+AC146+AD146</f>
        <v>0</v>
      </c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1:30" hidden="1" x14ac:dyDescent="0.35">
      <c r="A147" s="11" t="s">
        <v>80</v>
      </c>
      <c r="B147" s="12" t="s">
        <v>227</v>
      </c>
      <c r="C147" s="12"/>
      <c r="D147" s="12"/>
      <c r="E147" s="16">
        <f>+Q147</f>
        <v>0</v>
      </c>
      <c r="F147" s="12"/>
      <c r="G147" s="12"/>
      <c r="H147" s="12">
        <f>+E147+F147-G147</f>
        <v>0</v>
      </c>
      <c r="I147" s="12"/>
      <c r="J147" s="12"/>
      <c r="K147" s="12"/>
      <c r="L147" s="12"/>
      <c r="M147" s="12"/>
      <c r="N147" s="21"/>
      <c r="O147" s="12"/>
      <c r="P147" s="1">
        <f t="shared" si="134"/>
        <v>0</v>
      </c>
      <c r="Q147" s="27">
        <f>+R147/1000</f>
        <v>0</v>
      </c>
      <c r="R147" s="16">
        <f>+S147+T147+U147+V147+W147+X147+Y147+Z147+AA147+AB147+AC147+AD147</f>
        <v>0</v>
      </c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1:30" hidden="1" x14ac:dyDescent="0.35">
      <c r="A148" s="11" t="s">
        <v>82</v>
      </c>
      <c r="B148" s="12" t="s">
        <v>228</v>
      </c>
      <c r="C148" s="12">
        <f t="shared" ref="C148:O148" si="147">+C149+C150</f>
        <v>0</v>
      </c>
      <c r="D148" s="12">
        <f t="shared" si="147"/>
        <v>0</v>
      </c>
      <c r="E148" s="16">
        <f t="shared" si="147"/>
        <v>0</v>
      </c>
      <c r="F148" s="12">
        <f t="shared" si="147"/>
        <v>0</v>
      </c>
      <c r="G148" s="12">
        <f t="shared" si="147"/>
        <v>0</v>
      </c>
      <c r="H148" s="12">
        <f t="shared" si="147"/>
        <v>0</v>
      </c>
      <c r="I148" s="12">
        <f t="shared" si="147"/>
        <v>0</v>
      </c>
      <c r="J148" s="12">
        <f t="shared" si="147"/>
        <v>0</v>
      </c>
      <c r="K148" s="12">
        <f t="shared" si="147"/>
        <v>0</v>
      </c>
      <c r="L148" s="12">
        <f t="shared" si="147"/>
        <v>0</v>
      </c>
      <c r="M148" s="12">
        <f t="shared" si="147"/>
        <v>0</v>
      </c>
      <c r="N148" s="21">
        <f t="shared" si="147"/>
        <v>0</v>
      </c>
      <c r="O148" s="12">
        <f t="shared" si="147"/>
        <v>0</v>
      </c>
      <c r="P148" s="1">
        <f t="shared" si="134"/>
        <v>0</v>
      </c>
      <c r="Q148" s="27">
        <f t="shared" ref="Q148:V148" si="148">+Q149+Q150</f>
        <v>0</v>
      </c>
      <c r="R148" s="16">
        <f t="shared" si="148"/>
        <v>0</v>
      </c>
      <c r="S148" s="27">
        <f t="shared" si="148"/>
        <v>0</v>
      </c>
      <c r="T148" s="27">
        <f t="shared" si="148"/>
        <v>0</v>
      </c>
      <c r="U148" s="27">
        <f t="shared" si="148"/>
        <v>0</v>
      </c>
      <c r="V148" s="27">
        <f t="shared" si="148"/>
        <v>0</v>
      </c>
      <c r="W148" s="27">
        <f t="shared" ref="W148:AD148" si="149">+W149+W150</f>
        <v>0</v>
      </c>
      <c r="X148" s="27">
        <f t="shared" si="149"/>
        <v>0</v>
      </c>
      <c r="Y148" s="27">
        <f t="shared" si="149"/>
        <v>0</v>
      </c>
      <c r="Z148" s="27">
        <f t="shared" si="149"/>
        <v>0</v>
      </c>
      <c r="AA148" s="27">
        <f t="shared" si="149"/>
        <v>0</v>
      </c>
      <c r="AB148" s="27">
        <f t="shared" si="149"/>
        <v>0</v>
      </c>
      <c r="AC148" s="27">
        <f t="shared" si="149"/>
        <v>0</v>
      </c>
      <c r="AD148" s="27">
        <f t="shared" si="149"/>
        <v>0</v>
      </c>
    </row>
    <row r="149" spans="1:30" hidden="1" x14ac:dyDescent="0.35">
      <c r="A149" s="11" t="s">
        <v>84</v>
      </c>
      <c r="B149" s="12" t="s">
        <v>229</v>
      </c>
      <c r="C149" s="12"/>
      <c r="D149" s="12"/>
      <c r="E149" s="16">
        <f>+Q149</f>
        <v>0</v>
      </c>
      <c r="F149" s="12"/>
      <c r="G149" s="12"/>
      <c r="H149" s="12">
        <f>+E149+F149-G149</f>
        <v>0</v>
      </c>
      <c r="I149" s="12"/>
      <c r="J149" s="12"/>
      <c r="K149" s="12"/>
      <c r="L149" s="12"/>
      <c r="M149" s="12"/>
      <c r="N149" s="21"/>
      <c r="O149" s="12"/>
      <c r="P149" s="1">
        <f t="shared" si="134"/>
        <v>0</v>
      </c>
      <c r="Q149" s="27">
        <f>+R149+S149+T149+U149</f>
        <v>0</v>
      </c>
      <c r="R149" s="16">
        <f>+S149+T149+U149+V149+W149+X149+Y149+Z149+AA149+AB149+AC149+AD149</f>
        <v>0</v>
      </c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1:30" hidden="1" x14ac:dyDescent="0.35">
      <c r="A150" s="11" t="s">
        <v>88</v>
      </c>
      <c r="B150" s="12" t="s">
        <v>230</v>
      </c>
      <c r="C150" s="12"/>
      <c r="D150" s="12"/>
      <c r="E150" s="16">
        <f>+Q150</f>
        <v>0</v>
      </c>
      <c r="F150" s="12"/>
      <c r="G150" s="12"/>
      <c r="H150" s="12">
        <f>+E150+F150-G150</f>
        <v>0</v>
      </c>
      <c r="I150" s="12"/>
      <c r="J150" s="12"/>
      <c r="K150" s="12"/>
      <c r="L150" s="12"/>
      <c r="M150" s="12"/>
      <c r="N150" s="21"/>
      <c r="O150" s="12"/>
      <c r="P150" s="1">
        <f t="shared" si="134"/>
        <v>0</v>
      </c>
      <c r="Q150" s="27">
        <f>+R150+S150+T150+U150</f>
        <v>0</v>
      </c>
      <c r="R150" s="16">
        <f>+S150+T150+U150+V150+W150+X150+Y150+Z150+AA150+AB150+AC150+AD150</f>
        <v>0</v>
      </c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1:30" hidden="1" x14ac:dyDescent="0.35">
      <c r="A151" s="11" t="s">
        <v>216</v>
      </c>
      <c r="B151" s="12" t="s">
        <v>231</v>
      </c>
      <c r="C151" s="12">
        <f t="shared" ref="C151:O151" si="150">+C152+C153</f>
        <v>0</v>
      </c>
      <c r="D151" s="12">
        <f t="shared" si="150"/>
        <v>0</v>
      </c>
      <c r="E151" s="16">
        <f t="shared" si="150"/>
        <v>0</v>
      </c>
      <c r="F151" s="12">
        <f t="shared" si="150"/>
        <v>0</v>
      </c>
      <c r="G151" s="12">
        <f t="shared" si="150"/>
        <v>0</v>
      </c>
      <c r="H151" s="12">
        <f t="shared" si="150"/>
        <v>0</v>
      </c>
      <c r="I151" s="12">
        <f t="shared" si="150"/>
        <v>0</v>
      </c>
      <c r="J151" s="12">
        <f t="shared" si="150"/>
        <v>0</v>
      </c>
      <c r="K151" s="12">
        <f t="shared" si="150"/>
        <v>0</v>
      </c>
      <c r="L151" s="12">
        <f t="shared" si="150"/>
        <v>0</v>
      </c>
      <c r="M151" s="12">
        <f t="shared" si="150"/>
        <v>0</v>
      </c>
      <c r="N151" s="21">
        <f t="shared" si="150"/>
        <v>0</v>
      </c>
      <c r="O151" s="12">
        <f t="shared" si="150"/>
        <v>0</v>
      </c>
      <c r="P151" s="1">
        <f t="shared" si="134"/>
        <v>0</v>
      </c>
      <c r="Q151" s="27">
        <f t="shared" ref="Q151:V151" si="151">+Q152+Q153</f>
        <v>0</v>
      </c>
      <c r="R151" s="16">
        <f t="shared" si="151"/>
        <v>0</v>
      </c>
      <c r="S151" s="27">
        <f t="shared" si="151"/>
        <v>0</v>
      </c>
      <c r="T151" s="27">
        <f t="shared" si="151"/>
        <v>0</v>
      </c>
      <c r="U151" s="27">
        <f t="shared" si="151"/>
        <v>0</v>
      </c>
      <c r="V151" s="27">
        <f t="shared" si="151"/>
        <v>0</v>
      </c>
      <c r="W151" s="27">
        <f t="shared" ref="W151:AD151" si="152">+W152+W153</f>
        <v>0</v>
      </c>
      <c r="X151" s="27">
        <f t="shared" si="152"/>
        <v>0</v>
      </c>
      <c r="Y151" s="27">
        <f t="shared" si="152"/>
        <v>0</v>
      </c>
      <c r="Z151" s="27">
        <f t="shared" si="152"/>
        <v>0</v>
      </c>
      <c r="AA151" s="27">
        <f t="shared" si="152"/>
        <v>0</v>
      </c>
      <c r="AB151" s="27">
        <f t="shared" si="152"/>
        <v>0</v>
      </c>
      <c r="AC151" s="27">
        <f t="shared" si="152"/>
        <v>0</v>
      </c>
      <c r="AD151" s="27">
        <f t="shared" si="152"/>
        <v>0</v>
      </c>
    </row>
    <row r="152" spans="1:30" hidden="1" x14ac:dyDescent="0.35">
      <c r="A152" s="11" t="s">
        <v>130</v>
      </c>
      <c r="B152" s="12" t="s">
        <v>232</v>
      </c>
      <c r="C152" s="12"/>
      <c r="D152" s="12"/>
      <c r="E152" s="16">
        <f>+Q152</f>
        <v>0</v>
      </c>
      <c r="F152" s="12"/>
      <c r="G152" s="12"/>
      <c r="H152" s="12">
        <f>+E152+F152-G152</f>
        <v>0</v>
      </c>
      <c r="I152" s="12"/>
      <c r="J152" s="12"/>
      <c r="K152" s="12"/>
      <c r="L152" s="12"/>
      <c r="M152" s="12"/>
      <c r="N152" s="21"/>
      <c r="O152" s="12"/>
      <c r="P152" s="1">
        <f t="shared" si="134"/>
        <v>0</v>
      </c>
      <c r="Q152" s="27">
        <f>+R152/1000</f>
        <v>0</v>
      </c>
      <c r="R152" s="16">
        <f>+S152+T152+U152+V152</f>
        <v>0</v>
      </c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1:30" hidden="1" x14ac:dyDescent="0.35">
      <c r="A153" s="11" t="s">
        <v>142</v>
      </c>
      <c r="B153" s="12" t="s">
        <v>233</v>
      </c>
      <c r="C153" s="12"/>
      <c r="D153" s="12"/>
      <c r="E153" s="16">
        <f>+Q153</f>
        <v>0</v>
      </c>
      <c r="F153" s="12"/>
      <c r="G153" s="12"/>
      <c r="H153" s="12">
        <f>+E153+F153-G153</f>
        <v>0</v>
      </c>
      <c r="I153" s="12"/>
      <c r="J153" s="12"/>
      <c r="K153" s="12"/>
      <c r="L153" s="12"/>
      <c r="M153" s="12"/>
      <c r="N153" s="21"/>
      <c r="O153" s="12"/>
      <c r="P153" s="1">
        <f t="shared" si="134"/>
        <v>0</v>
      </c>
      <c r="Q153" s="27">
        <f>+R153/1000</f>
        <v>0</v>
      </c>
      <c r="R153" s="16">
        <f>+S153+T153+U153+V153+W153+X153+Y153+Z153+AA153+AB153+AC153+AD153</f>
        <v>0</v>
      </c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1:30" ht="21.45" hidden="1" x14ac:dyDescent="0.35">
      <c r="A154" s="11" t="s">
        <v>234</v>
      </c>
      <c r="B154" s="12" t="s">
        <v>235</v>
      </c>
      <c r="C154" s="12"/>
      <c r="D154" s="12"/>
      <c r="E154" s="16">
        <f>+Q154</f>
        <v>0</v>
      </c>
      <c r="F154" s="12"/>
      <c r="G154" s="12"/>
      <c r="H154" s="12">
        <f>+E154+F154-G154</f>
        <v>0</v>
      </c>
      <c r="I154" s="12"/>
      <c r="J154" s="12"/>
      <c r="K154" s="12"/>
      <c r="L154" s="12"/>
      <c r="M154" s="12"/>
      <c r="N154" s="21"/>
      <c r="O154" s="12"/>
      <c r="P154" s="1">
        <f t="shared" si="134"/>
        <v>0</v>
      </c>
      <c r="Q154" s="27">
        <f>+R154/1000</f>
        <v>0</v>
      </c>
      <c r="R154" s="16">
        <f>+S154+T154+U154+V154+W154+X154+Y154+Z154+AA154+AB154+AC154+AD154</f>
        <v>0</v>
      </c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1:30" hidden="1" x14ac:dyDescent="0.35">
      <c r="A155" s="11" t="s">
        <v>4</v>
      </c>
      <c r="B155" s="12" t="s">
        <v>236</v>
      </c>
      <c r="C155" s="12">
        <f t="shared" ref="C155:O155" si="153">+C156+C157+C160+C161+C170</f>
        <v>0</v>
      </c>
      <c r="D155" s="12">
        <f t="shared" si="153"/>
        <v>0</v>
      </c>
      <c r="E155" s="16">
        <f t="shared" si="153"/>
        <v>0</v>
      </c>
      <c r="F155" s="12">
        <f t="shared" si="153"/>
        <v>0</v>
      </c>
      <c r="G155" s="12">
        <f t="shared" si="153"/>
        <v>0</v>
      </c>
      <c r="H155" s="12">
        <f t="shared" si="153"/>
        <v>0</v>
      </c>
      <c r="I155" s="12">
        <f t="shared" si="153"/>
        <v>0</v>
      </c>
      <c r="J155" s="12">
        <f t="shared" si="153"/>
        <v>0</v>
      </c>
      <c r="K155" s="12">
        <f t="shared" si="153"/>
        <v>0</v>
      </c>
      <c r="L155" s="12">
        <f t="shared" si="153"/>
        <v>0</v>
      </c>
      <c r="M155" s="12">
        <f t="shared" si="153"/>
        <v>0</v>
      </c>
      <c r="N155" s="18">
        <f t="shared" si="153"/>
        <v>0</v>
      </c>
      <c r="O155" s="12">
        <f t="shared" si="153"/>
        <v>0</v>
      </c>
      <c r="P155" s="1">
        <f t="shared" si="134"/>
        <v>0</v>
      </c>
      <c r="Q155" s="27">
        <f t="shared" ref="Q155:V155" si="154">+Q156+Q157+Q160+Q161+Q170</f>
        <v>0</v>
      </c>
      <c r="R155" s="16">
        <f t="shared" si="154"/>
        <v>0</v>
      </c>
      <c r="S155" s="27">
        <f t="shared" si="154"/>
        <v>0</v>
      </c>
      <c r="T155" s="27">
        <f t="shared" si="154"/>
        <v>0</v>
      </c>
      <c r="U155" s="27">
        <f t="shared" si="154"/>
        <v>0</v>
      </c>
      <c r="V155" s="27">
        <f t="shared" si="154"/>
        <v>0</v>
      </c>
      <c r="W155" s="27">
        <f t="shared" ref="W155:AD155" si="155">+W156+W157+W160+W161+W170</f>
        <v>0</v>
      </c>
      <c r="X155" s="27">
        <f t="shared" si="155"/>
        <v>0</v>
      </c>
      <c r="Y155" s="27">
        <f t="shared" si="155"/>
        <v>0</v>
      </c>
      <c r="Z155" s="27">
        <f t="shared" si="155"/>
        <v>0</v>
      </c>
      <c r="AA155" s="27">
        <f t="shared" si="155"/>
        <v>0</v>
      </c>
      <c r="AB155" s="27">
        <f t="shared" si="155"/>
        <v>0</v>
      </c>
      <c r="AC155" s="27">
        <f t="shared" si="155"/>
        <v>0</v>
      </c>
      <c r="AD155" s="27">
        <f t="shared" si="155"/>
        <v>0</v>
      </c>
    </row>
    <row r="156" spans="1:30" hidden="1" x14ac:dyDescent="0.35">
      <c r="A156" s="11" t="s">
        <v>120</v>
      </c>
      <c r="B156" s="12" t="s">
        <v>237</v>
      </c>
      <c r="C156" s="12"/>
      <c r="D156" s="12"/>
      <c r="E156" s="16">
        <f>+Q156</f>
        <v>0</v>
      </c>
      <c r="F156" s="12"/>
      <c r="G156" s="12"/>
      <c r="H156" s="12">
        <f>+E156+F156-G156</f>
        <v>0</v>
      </c>
      <c r="I156" s="12"/>
      <c r="J156" s="12"/>
      <c r="K156" s="12"/>
      <c r="L156" s="12"/>
      <c r="M156" s="12"/>
      <c r="N156" s="21"/>
      <c r="O156" s="12"/>
      <c r="P156" s="1">
        <f t="shared" si="134"/>
        <v>0</v>
      </c>
      <c r="Q156" s="27">
        <f>+R156/1000</f>
        <v>0</v>
      </c>
      <c r="R156" s="16">
        <f>+S156+T156+U156+V156+W156+X156+Y156+Z156+AA156+AB156+AC156+AD156</f>
        <v>0</v>
      </c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1:30" hidden="1" x14ac:dyDescent="0.35">
      <c r="A157" s="11" t="s">
        <v>76</v>
      </c>
      <c r="B157" s="12" t="s">
        <v>238</v>
      </c>
      <c r="C157" s="12">
        <f t="shared" ref="C157:O157" si="156">+C158+C159</f>
        <v>0</v>
      </c>
      <c r="D157" s="12">
        <f t="shared" si="156"/>
        <v>0</v>
      </c>
      <c r="E157" s="16">
        <f t="shared" si="156"/>
        <v>0</v>
      </c>
      <c r="F157" s="12">
        <f t="shared" si="156"/>
        <v>0</v>
      </c>
      <c r="G157" s="12">
        <f t="shared" si="156"/>
        <v>0</v>
      </c>
      <c r="H157" s="12">
        <f t="shared" si="156"/>
        <v>0</v>
      </c>
      <c r="I157" s="12">
        <f t="shared" si="156"/>
        <v>0</v>
      </c>
      <c r="J157" s="12">
        <f t="shared" si="156"/>
        <v>0</v>
      </c>
      <c r="K157" s="12">
        <f t="shared" si="156"/>
        <v>0</v>
      </c>
      <c r="L157" s="12">
        <f t="shared" si="156"/>
        <v>0</v>
      </c>
      <c r="M157" s="12">
        <f t="shared" si="156"/>
        <v>0</v>
      </c>
      <c r="N157" s="21">
        <f t="shared" si="156"/>
        <v>0</v>
      </c>
      <c r="O157" s="12">
        <f t="shared" si="156"/>
        <v>0</v>
      </c>
      <c r="P157" s="1">
        <f t="shared" si="134"/>
        <v>0</v>
      </c>
      <c r="Q157" s="27">
        <f t="shared" ref="Q157:V157" si="157">+Q158+Q159</f>
        <v>0</v>
      </c>
      <c r="R157" s="16">
        <f t="shared" si="157"/>
        <v>0</v>
      </c>
      <c r="S157" s="27">
        <f t="shared" si="157"/>
        <v>0</v>
      </c>
      <c r="T157" s="27">
        <f t="shared" si="157"/>
        <v>0</v>
      </c>
      <c r="U157" s="27">
        <f t="shared" si="157"/>
        <v>0</v>
      </c>
      <c r="V157" s="27">
        <f t="shared" si="157"/>
        <v>0</v>
      </c>
      <c r="W157" s="27">
        <f t="shared" ref="W157:AD157" si="158">+W158+W159</f>
        <v>0</v>
      </c>
      <c r="X157" s="27">
        <f t="shared" si="158"/>
        <v>0</v>
      </c>
      <c r="Y157" s="27">
        <f t="shared" si="158"/>
        <v>0</v>
      </c>
      <c r="Z157" s="27">
        <f t="shared" si="158"/>
        <v>0</v>
      </c>
      <c r="AA157" s="27">
        <f t="shared" si="158"/>
        <v>0</v>
      </c>
      <c r="AB157" s="27">
        <f t="shared" si="158"/>
        <v>0</v>
      </c>
      <c r="AC157" s="27">
        <f t="shared" si="158"/>
        <v>0</v>
      </c>
      <c r="AD157" s="27">
        <f t="shared" si="158"/>
        <v>0</v>
      </c>
    </row>
    <row r="158" spans="1:30" hidden="1" x14ac:dyDescent="0.35">
      <c r="A158" s="11" t="s">
        <v>78</v>
      </c>
      <c r="B158" s="12" t="s">
        <v>239</v>
      </c>
      <c r="C158" s="12"/>
      <c r="D158" s="12"/>
      <c r="E158" s="16">
        <f>+Q158</f>
        <v>0</v>
      </c>
      <c r="F158" s="12"/>
      <c r="G158" s="12"/>
      <c r="H158" s="12">
        <f>+E158+F158-G158</f>
        <v>0</v>
      </c>
      <c r="I158" s="12"/>
      <c r="J158" s="12"/>
      <c r="K158" s="12"/>
      <c r="L158" s="12"/>
      <c r="M158" s="12"/>
      <c r="N158" s="21"/>
      <c r="O158" s="12"/>
      <c r="P158" s="1">
        <f t="shared" si="134"/>
        <v>0</v>
      </c>
      <c r="Q158" s="27">
        <f>+R158/1000</f>
        <v>0</v>
      </c>
      <c r="R158" s="16">
        <f>+S158+T158+U158+V158+W158+X158+Y158+Z158+AA158+AB158+AC158+AD158</f>
        <v>0</v>
      </c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1:30" hidden="1" x14ac:dyDescent="0.35">
      <c r="A159" s="11" t="s">
        <v>80</v>
      </c>
      <c r="B159" s="12" t="s">
        <v>240</v>
      </c>
      <c r="C159" s="12"/>
      <c r="D159" s="12"/>
      <c r="E159" s="16">
        <f>+Q159</f>
        <v>0</v>
      </c>
      <c r="F159" s="12"/>
      <c r="G159" s="12"/>
      <c r="H159" s="12">
        <f>+E159+F159-G159</f>
        <v>0</v>
      </c>
      <c r="I159" s="12"/>
      <c r="J159" s="12"/>
      <c r="K159" s="12"/>
      <c r="L159" s="12"/>
      <c r="M159" s="12"/>
      <c r="N159" s="21"/>
      <c r="O159" s="12"/>
      <c r="P159" s="1">
        <f t="shared" si="134"/>
        <v>0</v>
      </c>
      <c r="Q159" s="27">
        <f>+R159/1000</f>
        <v>0</v>
      </c>
      <c r="R159" s="16">
        <f>+S159+T159+U159+V159+W159+X159+Y159+Z159+AA159+AB159+AC159+AD159</f>
        <v>0</v>
      </c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1:30" hidden="1" x14ac:dyDescent="0.35">
      <c r="A160" s="11" t="s">
        <v>82</v>
      </c>
      <c r="B160" s="12" t="s">
        <v>241</v>
      </c>
      <c r="C160" s="12"/>
      <c r="D160" s="12"/>
      <c r="E160" s="16">
        <f>+Q160</f>
        <v>0</v>
      </c>
      <c r="F160" s="12"/>
      <c r="G160" s="12"/>
      <c r="H160" s="12">
        <f>+E160+F160-G160</f>
        <v>0</v>
      </c>
      <c r="I160" s="12"/>
      <c r="J160" s="12"/>
      <c r="K160" s="12"/>
      <c r="L160" s="12"/>
      <c r="M160" s="12"/>
      <c r="N160" s="21"/>
      <c r="O160" s="12"/>
      <c r="P160" s="1">
        <f t="shared" si="134"/>
        <v>0</v>
      </c>
      <c r="Q160" s="27">
        <f>+R160/1000</f>
        <v>0</v>
      </c>
      <c r="R160" s="16">
        <f>+S160+T160+U160+V160+W160+X160+Y160+Z160+AA160+AB160+AC160+AD160</f>
        <v>0</v>
      </c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1:30" hidden="1" x14ac:dyDescent="0.35">
      <c r="A161" s="11" t="s">
        <v>128</v>
      </c>
      <c r="B161" s="12" t="s">
        <v>242</v>
      </c>
      <c r="C161" s="12">
        <f t="shared" ref="C161:O161" si="159">+C162+C163</f>
        <v>0</v>
      </c>
      <c r="D161" s="12">
        <f t="shared" si="159"/>
        <v>0</v>
      </c>
      <c r="E161" s="16">
        <f t="shared" si="159"/>
        <v>0</v>
      </c>
      <c r="F161" s="12">
        <f t="shared" si="159"/>
        <v>0</v>
      </c>
      <c r="G161" s="12">
        <f t="shared" si="159"/>
        <v>0</v>
      </c>
      <c r="H161" s="12">
        <f t="shared" si="159"/>
        <v>0</v>
      </c>
      <c r="I161" s="12">
        <f t="shared" si="159"/>
        <v>0</v>
      </c>
      <c r="J161" s="12">
        <f t="shared" si="159"/>
        <v>0</v>
      </c>
      <c r="K161" s="12">
        <f t="shared" si="159"/>
        <v>0</v>
      </c>
      <c r="L161" s="12">
        <f t="shared" si="159"/>
        <v>0</v>
      </c>
      <c r="M161" s="12">
        <f t="shared" si="159"/>
        <v>0</v>
      </c>
      <c r="N161" s="18">
        <f t="shared" si="159"/>
        <v>0</v>
      </c>
      <c r="O161" s="12">
        <f t="shared" si="159"/>
        <v>0</v>
      </c>
      <c r="P161" s="1">
        <f t="shared" si="134"/>
        <v>0</v>
      </c>
      <c r="Q161" s="27">
        <f t="shared" ref="Q161:V161" si="160">+Q162+Q163</f>
        <v>0</v>
      </c>
      <c r="R161" s="16">
        <f t="shared" si="160"/>
        <v>0</v>
      </c>
      <c r="S161" s="27">
        <f t="shared" si="160"/>
        <v>0</v>
      </c>
      <c r="T161" s="27">
        <f t="shared" si="160"/>
        <v>0</v>
      </c>
      <c r="U161" s="27">
        <f t="shared" si="160"/>
        <v>0</v>
      </c>
      <c r="V161" s="27">
        <f t="shared" si="160"/>
        <v>0</v>
      </c>
      <c r="W161" s="27">
        <f t="shared" ref="W161:AD161" si="161">+W162+W163</f>
        <v>0</v>
      </c>
      <c r="X161" s="27">
        <f t="shared" si="161"/>
        <v>0</v>
      </c>
      <c r="Y161" s="27">
        <f t="shared" si="161"/>
        <v>0</v>
      </c>
      <c r="Z161" s="27">
        <f t="shared" si="161"/>
        <v>0</v>
      </c>
      <c r="AA161" s="27">
        <f t="shared" si="161"/>
        <v>0</v>
      </c>
      <c r="AB161" s="27">
        <f t="shared" si="161"/>
        <v>0</v>
      </c>
      <c r="AC161" s="27">
        <f t="shared" si="161"/>
        <v>0</v>
      </c>
      <c r="AD161" s="27">
        <f t="shared" si="161"/>
        <v>0</v>
      </c>
    </row>
    <row r="162" spans="1:30" hidden="1" x14ac:dyDescent="0.35">
      <c r="A162" s="11" t="s">
        <v>130</v>
      </c>
      <c r="B162" s="12" t="s">
        <v>243</v>
      </c>
      <c r="C162" s="12"/>
      <c r="D162" s="12"/>
      <c r="E162" s="16">
        <f>+Q162</f>
        <v>0</v>
      </c>
      <c r="F162" s="12"/>
      <c r="G162" s="12"/>
      <c r="H162" s="12">
        <f>+E162+F162-G162</f>
        <v>0</v>
      </c>
      <c r="I162" s="12"/>
      <c r="J162" s="12"/>
      <c r="K162" s="12"/>
      <c r="L162" s="12"/>
      <c r="M162" s="12"/>
      <c r="N162" s="21"/>
      <c r="O162" s="12"/>
      <c r="P162" s="1">
        <f t="shared" si="134"/>
        <v>0</v>
      </c>
      <c r="Q162" s="27">
        <f>+R162/1000</f>
        <v>0</v>
      </c>
      <c r="R162" s="16">
        <f>+S162+T162+U162+V162+W162+X162+Y162+Z162+AA162+AB162+AC162+AD162</f>
        <v>0</v>
      </c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1:30" hidden="1" x14ac:dyDescent="0.35">
      <c r="A163" s="11" t="s">
        <v>142</v>
      </c>
      <c r="B163" s="12" t="s">
        <v>244</v>
      </c>
      <c r="C163" s="12">
        <f t="shared" ref="C163:O163" si="162">+C164+C165+C166+C167+C168+C169</f>
        <v>0</v>
      </c>
      <c r="D163" s="12">
        <f t="shared" si="162"/>
        <v>0</v>
      </c>
      <c r="E163" s="16">
        <f t="shared" si="162"/>
        <v>0</v>
      </c>
      <c r="F163" s="12">
        <f t="shared" si="162"/>
        <v>0</v>
      </c>
      <c r="G163" s="12">
        <f t="shared" si="162"/>
        <v>0</v>
      </c>
      <c r="H163" s="12">
        <f t="shared" si="162"/>
        <v>0</v>
      </c>
      <c r="I163" s="12">
        <f t="shared" si="162"/>
        <v>0</v>
      </c>
      <c r="J163" s="12">
        <f t="shared" si="162"/>
        <v>0</v>
      </c>
      <c r="K163" s="12">
        <f t="shared" si="162"/>
        <v>0</v>
      </c>
      <c r="L163" s="12">
        <f t="shared" si="162"/>
        <v>0</v>
      </c>
      <c r="M163" s="12">
        <f t="shared" si="162"/>
        <v>0</v>
      </c>
      <c r="N163" s="18">
        <f t="shared" si="162"/>
        <v>0</v>
      </c>
      <c r="O163" s="12">
        <f t="shared" si="162"/>
        <v>0</v>
      </c>
      <c r="P163" s="1">
        <f t="shared" si="134"/>
        <v>0</v>
      </c>
      <c r="Q163" s="27">
        <f t="shared" ref="Q163:V163" si="163">+Q164+Q165+Q166+Q167+Q168+Q169</f>
        <v>0</v>
      </c>
      <c r="R163" s="16">
        <f t="shared" si="163"/>
        <v>0</v>
      </c>
      <c r="S163" s="27">
        <f t="shared" si="163"/>
        <v>0</v>
      </c>
      <c r="T163" s="27">
        <f t="shared" si="163"/>
        <v>0</v>
      </c>
      <c r="U163" s="27">
        <f t="shared" si="163"/>
        <v>0</v>
      </c>
      <c r="V163" s="27">
        <f t="shared" si="163"/>
        <v>0</v>
      </c>
      <c r="W163" s="27">
        <f t="shared" ref="W163:AD163" si="164">+W164+W165+W166+W167+W168+W169</f>
        <v>0</v>
      </c>
      <c r="X163" s="27">
        <f t="shared" si="164"/>
        <v>0</v>
      </c>
      <c r="Y163" s="27">
        <f t="shared" si="164"/>
        <v>0</v>
      </c>
      <c r="Z163" s="27">
        <f t="shared" si="164"/>
        <v>0</v>
      </c>
      <c r="AA163" s="27">
        <f t="shared" si="164"/>
        <v>0</v>
      </c>
      <c r="AB163" s="27">
        <f t="shared" si="164"/>
        <v>0</v>
      </c>
      <c r="AC163" s="27">
        <f t="shared" si="164"/>
        <v>0</v>
      </c>
      <c r="AD163" s="27">
        <f t="shared" si="164"/>
        <v>0</v>
      </c>
    </row>
    <row r="164" spans="1:30" hidden="1" x14ac:dyDescent="0.35">
      <c r="A164" s="11" t="s">
        <v>134</v>
      </c>
      <c r="B164" s="12" t="s">
        <v>245</v>
      </c>
      <c r="C164" s="12"/>
      <c r="D164" s="12"/>
      <c r="E164" s="16">
        <f t="shared" ref="E164:E169" si="165">+Q164</f>
        <v>0</v>
      </c>
      <c r="F164" s="12"/>
      <c r="G164" s="12"/>
      <c r="H164" s="12">
        <f t="shared" ref="H164:H169" si="166">+E164+F164-G164</f>
        <v>0</v>
      </c>
      <c r="I164" s="12"/>
      <c r="J164" s="12"/>
      <c r="K164" s="12"/>
      <c r="L164" s="12"/>
      <c r="M164" s="12"/>
      <c r="N164" s="21"/>
      <c r="O164" s="12"/>
      <c r="P164" s="1">
        <f t="shared" si="134"/>
        <v>0</v>
      </c>
      <c r="Q164" s="27">
        <f t="shared" ref="Q164:Q169" si="167">+R164/1000</f>
        <v>0</v>
      </c>
      <c r="R164" s="16">
        <f t="shared" ref="R164:R169" si="168">+S164+T164+U164+V164+W164+X164+Y164+Z164+AA164+AB164+AC164+AD164</f>
        <v>0</v>
      </c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1:30" ht="21.45" hidden="1" x14ac:dyDescent="0.35">
      <c r="A165" s="11" t="s">
        <v>246</v>
      </c>
      <c r="B165" s="12" t="s">
        <v>247</v>
      </c>
      <c r="C165" s="12"/>
      <c r="D165" s="12"/>
      <c r="E165" s="16">
        <f t="shared" si="165"/>
        <v>0</v>
      </c>
      <c r="F165" s="12"/>
      <c r="G165" s="12"/>
      <c r="H165" s="12">
        <f t="shared" si="166"/>
        <v>0</v>
      </c>
      <c r="I165" s="12"/>
      <c r="J165" s="12"/>
      <c r="K165" s="12"/>
      <c r="L165" s="12"/>
      <c r="M165" s="12"/>
      <c r="N165" s="18"/>
      <c r="O165" s="12"/>
      <c r="P165" s="1">
        <f t="shared" si="134"/>
        <v>0</v>
      </c>
      <c r="Q165" s="27">
        <f t="shared" si="167"/>
        <v>0</v>
      </c>
      <c r="R165" s="16">
        <f t="shared" si="168"/>
        <v>0</v>
      </c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1:30" hidden="1" x14ac:dyDescent="0.35">
      <c r="A166" s="11" t="s">
        <v>138</v>
      </c>
      <c r="B166" s="12" t="s">
        <v>248</v>
      </c>
      <c r="C166" s="12"/>
      <c r="D166" s="12"/>
      <c r="E166" s="16">
        <f t="shared" si="165"/>
        <v>0</v>
      </c>
      <c r="F166" s="12"/>
      <c r="G166" s="12"/>
      <c r="H166" s="12">
        <f t="shared" si="166"/>
        <v>0</v>
      </c>
      <c r="I166" s="12"/>
      <c r="J166" s="12"/>
      <c r="K166" s="12"/>
      <c r="L166" s="12"/>
      <c r="M166" s="12"/>
      <c r="N166" s="21"/>
      <c r="O166" s="12"/>
      <c r="P166" s="1">
        <f t="shared" si="134"/>
        <v>0</v>
      </c>
      <c r="Q166" s="27">
        <f t="shared" si="167"/>
        <v>0</v>
      </c>
      <c r="R166" s="16">
        <f t="shared" si="168"/>
        <v>0</v>
      </c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1:30" hidden="1" x14ac:dyDescent="0.35">
      <c r="A167" s="11" t="s">
        <v>249</v>
      </c>
      <c r="B167" s="12" t="s">
        <v>250</v>
      </c>
      <c r="C167" s="12"/>
      <c r="D167" s="12"/>
      <c r="E167" s="16">
        <f t="shared" si="165"/>
        <v>0</v>
      </c>
      <c r="F167" s="12"/>
      <c r="G167" s="12"/>
      <c r="H167" s="12">
        <f t="shared" si="166"/>
        <v>0</v>
      </c>
      <c r="I167" s="12"/>
      <c r="J167" s="12"/>
      <c r="K167" s="12"/>
      <c r="L167" s="12"/>
      <c r="M167" s="12"/>
      <c r="N167" s="21"/>
      <c r="O167" s="12"/>
      <c r="P167" s="1">
        <f t="shared" si="134"/>
        <v>0</v>
      </c>
      <c r="Q167" s="27">
        <f t="shared" si="167"/>
        <v>0</v>
      </c>
      <c r="R167" s="16">
        <f t="shared" si="168"/>
        <v>0</v>
      </c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1:30" hidden="1" x14ac:dyDescent="0.35">
      <c r="A168" s="11" t="s">
        <v>140</v>
      </c>
      <c r="B168" s="12" t="s">
        <v>251</v>
      </c>
      <c r="C168" s="12"/>
      <c r="D168" s="12"/>
      <c r="E168" s="16">
        <f t="shared" si="165"/>
        <v>0</v>
      </c>
      <c r="F168" s="12"/>
      <c r="G168" s="12"/>
      <c r="H168" s="12">
        <f t="shared" si="166"/>
        <v>0</v>
      </c>
      <c r="I168" s="12"/>
      <c r="J168" s="12"/>
      <c r="K168" s="12"/>
      <c r="L168" s="12"/>
      <c r="M168" s="12"/>
      <c r="N168" s="21"/>
      <c r="O168" s="12"/>
      <c r="P168" s="1">
        <f t="shared" si="134"/>
        <v>0</v>
      </c>
      <c r="Q168" s="27">
        <f t="shared" si="167"/>
        <v>0</v>
      </c>
      <c r="R168" s="16">
        <f t="shared" si="168"/>
        <v>0</v>
      </c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1:30" hidden="1" x14ac:dyDescent="0.35">
      <c r="A169" s="11" t="s">
        <v>252</v>
      </c>
      <c r="B169" s="12" t="s">
        <v>253</v>
      </c>
      <c r="C169" s="12"/>
      <c r="D169" s="12"/>
      <c r="E169" s="16">
        <f t="shared" si="165"/>
        <v>0</v>
      </c>
      <c r="F169" s="12"/>
      <c r="G169" s="12"/>
      <c r="H169" s="12">
        <f t="shared" si="166"/>
        <v>0</v>
      </c>
      <c r="I169" s="12"/>
      <c r="J169" s="12"/>
      <c r="K169" s="12"/>
      <c r="L169" s="12"/>
      <c r="M169" s="12"/>
      <c r="N169" s="21"/>
      <c r="O169" s="12"/>
      <c r="P169" s="1">
        <f t="shared" si="134"/>
        <v>0</v>
      </c>
      <c r="Q169" s="27">
        <f t="shared" si="167"/>
        <v>0</v>
      </c>
      <c r="R169" s="16">
        <f t="shared" si="168"/>
        <v>0</v>
      </c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1:30" hidden="1" x14ac:dyDescent="0.35">
      <c r="A170" s="11" t="s">
        <v>254</v>
      </c>
      <c r="B170" s="12" t="s">
        <v>255</v>
      </c>
      <c r="C170" s="12">
        <f t="shared" ref="C170:O170" si="169">+C171+C172+C173+C174</f>
        <v>0</v>
      </c>
      <c r="D170" s="12">
        <f t="shared" si="169"/>
        <v>0</v>
      </c>
      <c r="E170" s="16">
        <f t="shared" si="169"/>
        <v>0</v>
      </c>
      <c r="F170" s="12">
        <f t="shared" si="169"/>
        <v>0</v>
      </c>
      <c r="G170" s="12">
        <f t="shared" si="169"/>
        <v>0</v>
      </c>
      <c r="H170" s="12">
        <f t="shared" si="169"/>
        <v>0</v>
      </c>
      <c r="I170" s="12">
        <f t="shared" si="169"/>
        <v>0</v>
      </c>
      <c r="J170" s="12">
        <f t="shared" si="169"/>
        <v>0</v>
      </c>
      <c r="K170" s="12">
        <f t="shared" si="169"/>
        <v>0</v>
      </c>
      <c r="L170" s="12">
        <f t="shared" si="169"/>
        <v>0</v>
      </c>
      <c r="M170" s="12">
        <f t="shared" si="169"/>
        <v>0</v>
      </c>
      <c r="N170" s="21">
        <f t="shared" si="169"/>
        <v>0</v>
      </c>
      <c r="O170" s="12">
        <f t="shared" si="169"/>
        <v>0</v>
      </c>
      <c r="P170" s="1">
        <f t="shared" si="134"/>
        <v>0</v>
      </c>
      <c r="Q170" s="27">
        <f t="shared" ref="Q170:V170" si="170">+Q171+Q172+Q173+Q174</f>
        <v>0</v>
      </c>
      <c r="R170" s="16">
        <f t="shared" si="170"/>
        <v>0</v>
      </c>
      <c r="S170" s="27">
        <f t="shared" si="170"/>
        <v>0</v>
      </c>
      <c r="T170" s="27">
        <f t="shared" si="170"/>
        <v>0</v>
      </c>
      <c r="U170" s="27">
        <f t="shared" si="170"/>
        <v>0</v>
      </c>
      <c r="V170" s="27">
        <f t="shared" si="170"/>
        <v>0</v>
      </c>
      <c r="W170" s="27">
        <f t="shared" ref="W170:AD170" si="171">+W171+W172+W173+W174</f>
        <v>0</v>
      </c>
      <c r="X170" s="27">
        <f t="shared" si="171"/>
        <v>0</v>
      </c>
      <c r="Y170" s="27">
        <f t="shared" si="171"/>
        <v>0</v>
      </c>
      <c r="Z170" s="27">
        <f t="shared" si="171"/>
        <v>0</v>
      </c>
      <c r="AA170" s="27">
        <f t="shared" si="171"/>
        <v>0</v>
      </c>
      <c r="AB170" s="27">
        <f t="shared" si="171"/>
        <v>0</v>
      </c>
      <c r="AC170" s="27">
        <f t="shared" si="171"/>
        <v>0</v>
      </c>
      <c r="AD170" s="27">
        <f t="shared" si="171"/>
        <v>0</v>
      </c>
    </row>
    <row r="171" spans="1:30" hidden="1" x14ac:dyDescent="0.35">
      <c r="A171" s="11" t="s">
        <v>256</v>
      </c>
      <c r="B171" s="12" t="s">
        <v>257</v>
      </c>
      <c r="C171" s="12"/>
      <c r="D171" s="12"/>
      <c r="E171" s="16">
        <f>+Q171</f>
        <v>0</v>
      </c>
      <c r="F171" s="12"/>
      <c r="G171" s="12"/>
      <c r="H171" s="12">
        <f>+E171+F171-G171</f>
        <v>0</v>
      </c>
      <c r="I171" s="12"/>
      <c r="J171" s="12"/>
      <c r="K171" s="12"/>
      <c r="L171" s="12"/>
      <c r="M171" s="12"/>
      <c r="N171" s="21"/>
      <c r="O171" s="12"/>
      <c r="P171" s="1">
        <f t="shared" si="134"/>
        <v>0</v>
      </c>
      <c r="Q171" s="27">
        <f>+R171/1000</f>
        <v>0</v>
      </c>
      <c r="R171" s="16">
        <f>+S171+T171+U171+V171+W171+X171+Y171+Z171+AA171+AB171+AC171+AD171</f>
        <v>0</v>
      </c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1:30" hidden="1" x14ac:dyDescent="0.35">
      <c r="A172" s="11" t="s">
        <v>258</v>
      </c>
      <c r="B172" s="12" t="s">
        <v>259</v>
      </c>
      <c r="C172" s="12"/>
      <c r="D172" s="12"/>
      <c r="E172" s="16">
        <f>+Q172</f>
        <v>0</v>
      </c>
      <c r="F172" s="12"/>
      <c r="G172" s="12"/>
      <c r="H172" s="12">
        <f>+E172+F172-G172</f>
        <v>0</v>
      </c>
      <c r="I172" s="12"/>
      <c r="J172" s="12"/>
      <c r="K172" s="12"/>
      <c r="L172" s="12"/>
      <c r="M172" s="12"/>
      <c r="N172" s="21"/>
      <c r="O172" s="12"/>
      <c r="P172" s="1">
        <f t="shared" si="134"/>
        <v>0</v>
      </c>
      <c r="Q172" s="27">
        <f>+R172/1000</f>
        <v>0</v>
      </c>
      <c r="R172" s="16">
        <f>+S172+T172+U172+V172+W172+X172+Y172+Z172+AA172+AB172+AC172+AD172</f>
        <v>0</v>
      </c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1:30" hidden="1" x14ac:dyDescent="0.35">
      <c r="A173" s="11" t="s">
        <v>260</v>
      </c>
      <c r="B173" s="12" t="s">
        <v>261</v>
      </c>
      <c r="C173" s="12"/>
      <c r="D173" s="12"/>
      <c r="E173" s="16">
        <f>+Q173</f>
        <v>0</v>
      </c>
      <c r="F173" s="12"/>
      <c r="G173" s="12"/>
      <c r="H173" s="12">
        <f>+E173+F173-G173</f>
        <v>0</v>
      </c>
      <c r="I173" s="12"/>
      <c r="J173" s="12"/>
      <c r="K173" s="12"/>
      <c r="L173" s="12"/>
      <c r="M173" s="12"/>
      <c r="N173" s="21"/>
      <c r="O173" s="12"/>
      <c r="P173" s="1">
        <f t="shared" si="134"/>
        <v>0</v>
      </c>
      <c r="Q173" s="27">
        <f>+R173/1000</f>
        <v>0</v>
      </c>
      <c r="R173" s="16">
        <f>+S173+T173+U173+V173+W173+X173+Y173+Z173+AA173+AB173+AC173+AD173</f>
        <v>0</v>
      </c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1:30" hidden="1" x14ac:dyDescent="0.35">
      <c r="A174" s="11" t="s">
        <v>262</v>
      </c>
      <c r="B174" s="12" t="s">
        <v>263</v>
      </c>
      <c r="C174" s="12"/>
      <c r="D174" s="12"/>
      <c r="E174" s="16">
        <f>+Q174</f>
        <v>0</v>
      </c>
      <c r="F174" s="12"/>
      <c r="G174" s="12"/>
      <c r="H174" s="12">
        <f>+E174+F174-G174</f>
        <v>0</v>
      </c>
      <c r="I174" s="12"/>
      <c r="J174" s="12"/>
      <c r="K174" s="12"/>
      <c r="L174" s="12"/>
      <c r="M174" s="12"/>
      <c r="N174" s="21"/>
      <c r="O174" s="12"/>
      <c r="P174" s="1">
        <f t="shared" si="134"/>
        <v>0</v>
      </c>
      <c r="Q174" s="27">
        <f>+R174/1000</f>
        <v>0</v>
      </c>
      <c r="R174" s="16">
        <f>+S174+T174+U174+V174+W174+X174+Y174+Z174+AA174+AB174+AC174+AD174</f>
        <v>0</v>
      </c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  <row r="175" spans="1:30" hidden="1" x14ac:dyDescent="0.35">
      <c r="A175" s="11" t="s">
        <v>264</v>
      </c>
      <c r="B175" s="12" t="s">
        <v>265</v>
      </c>
      <c r="C175" s="10">
        <f t="shared" ref="C175:O175" si="172">+C176+C179+C182</f>
        <v>0</v>
      </c>
      <c r="D175" s="10">
        <f t="shared" si="172"/>
        <v>0</v>
      </c>
      <c r="E175" s="17">
        <f t="shared" si="172"/>
        <v>0</v>
      </c>
      <c r="F175" s="10">
        <f t="shared" si="172"/>
        <v>0</v>
      </c>
      <c r="G175" s="10">
        <f t="shared" si="172"/>
        <v>0</v>
      </c>
      <c r="H175" s="10">
        <f t="shared" si="172"/>
        <v>0</v>
      </c>
      <c r="I175" s="10">
        <f t="shared" si="172"/>
        <v>0</v>
      </c>
      <c r="J175" s="10">
        <f t="shared" si="172"/>
        <v>0</v>
      </c>
      <c r="K175" s="10">
        <f t="shared" si="172"/>
        <v>0</v>
      </c>
      <c r="L175" s="10">
        <f t="shared" si="172"/>
        <v>0</v>
      </c>
      <c r="M175" s="10">
        <f t="shared" si="172"/>
        <v>0</v>
      </c>
      <c r="N175" s="22">
        <f t="shared" si="172"/>
        <v>0</v>
      </c>
      <c r="O175" s="10">
        <f t="shared" si="172"/>
        <v>0</v>
      </c>
      <c r="P175" s="1">
        <f t="shared" si="134"/>
        <v>0</v>
      </c>
      <c r="Q175" s="27">
        <f t="shared" ref="Q175:V175" si="173">+Q176+Q179+Q182</f>
        <v>0</v>
      </c>
      <c r="R175" s="16">
        <f t="shared" si="173"/>
        <v>0</v>
      </c>
      <c r="S175" s="27">
        <f t="shared" si="173"/>
        <v>0</v>
      </c>
      <c r="T175" s="27">
        <f t="shared" si="173"/>
        <v>0</v>
      </c>
      <c r="U175" s="27">
        <f t="shared" si="173"/>
        <v>0</v>
      </c>
      <c r="V175" s="27">
        <f t="shared" si="173"/>
        <v>0</v>
      </c>
      <c r="W175" s="27">
        <f t="shared" ref="W175:AD175" si="174">+W176+W179+W182</f>
        <v>0</v>
      </c>
      <c r="X175" s="27">
        <f t="shared" si="174"/>
        <v>0</v>
      </c>
      <c r="Y175" s="27">
        <f t="shared" si="174"/>
        <v>0</v>
      </c>
      <c r="Z175" s="27">
        <f t="shared" si="174"/>
        <v>0</v>
      </c>
      <c r="AA175" s="27">
        <f t="shared" si="174"/>
        <v>0</v>
      </c>
      <c r="AB175" s="27">
        <f t="shared" si="174"/>
        <v>0</v>
      </c>
      <c r="AC175" s="27">
        <f t="shared" si="174"/>
        <v>0</v>
      </c>
      <c r="AD175" s="27">
        <f t="shared" si="174"/>
        <v>0</v>
      </c>
    </row>
    <row r="176" spans="1:30" hidden="1" x14ac:dyDescent="0.35">
      <c r="A176" s="11" t="s">
        <v>266</v>
      </c>
      <c r="B176" s="12" t="s">
        <v>267</v>
      </c>
      <c r="C176" s="10">
        <f t="shared" ref="C176:O176" si="175">+C177+C178</f>
        <v>0</v>
      </c>
      <c r="D176" s="10">
        <f t="shared" si="175"/>
        <v>0</v>
      </c>
      <c r="E176" s="17">
        <f t="shared" si="175"/>
        <v>0</v>
      </c>
      <c r="F176" s="10">
        <f t="shared" si="175"/>
        <v>0</v>
      </c>
      <c r="G176" s="10">
        <f t="shared" si="175"/>
        <v>0</v>
      </c>
      <c r="H176" s="10">
        <f t="shared" si="175"/>
        <v>0</v>
      </c>
      <c r="I176" s="10">
        <f t="shared" si="175"/>
        <v>0</v>
      </c>
      <c r="J176" s="10">
        <f t="shared" si="175"/>
        <v>0</v>
      </c>
      <c r="K176" s="10">
        <f t="shared" si="175"/>
        <v>0</v>
      </c>
      <c r="L176" s="10">
        <f t="shared" si="175"/>
        <v>0</v>
      </c>
      <c r="M176" s="10">
        <f t="shared" si="175"/>
        <v>0</v>
      </c>
      <c r="N176" s="22">
        <f t="shared" si="175"/>
        <v>0</v>
      </c>
      <c r="O176" s="10">
        <f t="shared" si="175"/>
        <v>0</v>
      </c>
      <c r="P176" s="1">
        <f t="shared" si="134"/>
        <v>0</v>
      </c>
      <c r="Q176" s="27">
        <f t="shared" ref="Q176:V176" si="176">+Q177+Q178</f>
        <v>0</v>
      </c>
      <c r="R176" s="16">
        <f t="shared" si="176"/>
        <v>0</v>
      </c>
      <c r="S176" s="27">
        <f t="shared" si="176"/>
        <v>0</v>
      </c>
      <c r="T176" s="27">
        <f t="shared" si="176"/>
        <v>0</v>
      </c>
      <c r="U176" s="27">
        <f t="shared" si="176"/>
        <v>0</v>
      </c>
      <c r="V176" s="27">
        <f t="shared" si="176"/>
        <v>0</v>
      </c>
      <c r="W176" s="27">
        <f t="shared" ref="W176:AD176" si="177">+W177+W178</f>
        <v>0</v>
      </c>
      <c r="X176" s="27">
        <f t="shared" si="177"/>
        <v>0</v>
      </c>
      <c r="Y176" s="27">
        <f t="shared" si="177"/>
        <v>0</v>
      </c>
      <c r="Z176" s="27">
        <f t="shared" si="177"/>
        <v>0</v>
      </c>
      <c r="AA176" s="27">
        <f t="shared" si="177"/>
        <v>0</v>
      </c>
      <c r="AB176" s="27">
        <f t="shared" si="177"/>
        <v>0</v>
      </c>
      <c r="AC176" s="27">
        <f t="shared" si="177"/>
        <v>0</v>
      </c>
      <c r="AD176" s="27">
        <f t="shared" si="177"/>
        <v>0</v>
      </c>
    </row>
    <row r="177" spans="1:30" hidden="1" x14ac:dyDescent="0.35">
      <c r="A177" s="11" t="s">
        <v>268</v>
      </c>
      <c r="B177" s="12" t="s">
        <v>269</v>
      </c>
      <c r="C177" s="12"/>
      <c r="D177" s="12"/>
      <c r="E177" s="16">
        <f>+Q177</f>
        <v>0</v>
      </c>
      <c r="F177" s="12"/>
      <c r="G177" s="12"/>
      <c r="H177" s="12">
        <f>+E177+F177-G177</f>
        <v>0</v>
      </c>
      <c r="I177" s="12"/>
      <c r="J177" s="12"/>
      <c r="K177" s="12"/>
      <c r="L177" s="12"/>
      <c r="M177" s="12"/>
      <c r="N177" s="21"/>
      <c r="O177" s="12"/>
      <c r="P177" s="1">
        <f t="shared" si="134"/>
        <v>0</v>
      </c>
      <c r="Q177" s="27">
        <f>+R177/1000</f>
        <v>0</v>
      </c>
      <c r="R177" s="16">
        <f>+S177+T177+U177+V177+W177+X177+Y177+Z177+AA177+AB177+AC177+AD177</f>
        <v>0</v>
      </c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</row>
    <row r="178" spans="1:30" hidden="1" x14ac:dyDescent="0.35">
      <c r="A178" s="11" t="s">
        <v>270</v>
      </c>
      <c r="B178" s="12" t="s">
        <v>271</v>
      </c>
      <c r="C178" s="12"/>
      <c r="D178" s="12"/>
      <c r="E178" s="16">
        <f>+Q178</f>
        <v>0</v>
      </c>
      <c r="F178" s="12"/>
      <c r="G178" s="12"/>
      <c r="H178" s="12">
        <f>+E178+F178-G178</f>
        <v>0</v>
      </c>
      <c r="I178" s="12"/>
      <c r="J178" s="12"/>
      <c r="K178" s="12"/>
      <c r="L178" s="12"/>
      <c r="M178" s="12"/>
      <c r="N178" s="21"/>
      <c r="O178" s="12"/>
      <c r="P178" s="1">
        <f t="shared" si="134"/>
        <v>0</v>
      </c>
      <c r="Q178" s="27">
        <f>+R178/1000</f>
        <v>0</v>
      </c>
      <c r="R178" s="16">
        <f>+S178+T178+U178+V178+W178+X178+Y178+Z178+AA178+AB178+AC178+AD178</f>
        <v>0</v>
      </c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</row>
    <row r="179" spans="1:30" hidden="1" x14ac:dyDescent="0.35">
      <c r="A179" s="11" t="s">
        <v>272</v>
      </c>
      <c r="B179" s="12" t="s">
        <v>273</v>
      </c>
      <c r="C179" s="10">
        <f t="shared" ref="C179:O179" si="178">+C180+C181</f>
        <v>0</v>
      </c>
      <c r="D179" s="10">
        <f t="shared" si="178"/>
        <v>0</v>
      </c>
      <c r="E179" s="17">
        <f t="shared" si="178"/>
        <v>0</v>
      </c>
      <c r="F179" s="10">
        <f t="shared" si="178"/>
        <v>0</v>
      </c>
      <c r="G179" s="10">
        <f t="shared" si="178"/>
        <v>0</v>
      </c>
      <c r="H179" s="10">
        <f t="shared" si="178"/>
        <v>0</v>
      </c>
      <c r="I179" s="10">
        <f t="shared" si="178"/>
        <v>0</v>
      </c>
      <c r="J179" s="10">
        <f t="shared" si="178"/>
        <v>0</v>
      </c>
      <c r="K179" s="10">
        <f t="shared" si="178"/>
        <v>0</v>
      </c>
      <c r="L179" s="10">
        <f t="shared" si="178"/>
        <v>0</v>
      </c>
      <c r="M179" s="10">
        <f t="shared" si="178"/>
        <v>0</v>
      </c>
      <c r="N179" s="22">
        <f t="shared" si="178"/>
        <v>0</v>
      </c>
      <c r="O179" s="10">
        <f t="shared" si="178"/>
        <v>0</v>
      </c>
      <c r="P179" s="1">
        <f t="shared" si="134"/>
        <v>0</v>
      </c>
      <c r="Q179" s="27">
        <f t="shared" ref="Q179:V179" si="179">+Q180+Q181</f>
        <v>0</v>
      </c>
      <c r="R179" s="16">
        <f t="shared" si="179"/>
        <v>0</v>
      </c>
      <c r="S179" s="27">
        <f t="shared" si="179"/>
        <v>0</v>
      </c>
      <c r="T179" s="27">
        <f t="shared" si="179"/>
        <v>0</v>
      </c>
      <c r="U179" s="27">
        <f t="shared" si="179"/>
        <v>0</v>
      </c>
      <c r="V179" s="27">
        <f t="shared" si="179"/>
        <v>0</v>
      </c>
      <c r="W179" s="27">
        <f t="shared" ref="W179:AD179" si="180">+W180+W181</f>
        <v>0</v>
      </c>
      <c r="X179" s="27">
        <f t="shared" si="180"/>
        <v>0</v>
      </c>
      <c r="Y179" s="27">
        <f t="shared" si="180"/>
        <v>0</v>
      </c>
      <c r="Z179" s="27">
        <f t="shared" si="180"/>
        <v>0</v>
      </c>
      <c r="AA179" s="27">
        <f t="shared" si="180"/>
        <v>0</v>
      </c>
      <c r="AB179" s="27">
        <f t="shared" si="180"/>
        <v>0</v>
      </c>
      <c r="AC179" s="27">
        <f t="shared" si="180"/>
        <v>0</v>
      </c>
      <c r="AD179" s="27">
        <f t="shared" si="180"/>
        <v>0</v>
      </c>
    </row>
    <row r="180" spans="1:30" hidden="1" x14ac:dyDescent="0.35">
      <c r="A180" s="11" t="s">
        <v>274</v>
      </c>
      <c r="B180" s="12" t="s">
        <v>275</v>
      </c>
      <c r="C180" s="12"/>
      <c r="D180" s="12"/>
      <c r="E180" s="16">
        <f>+Q180</f>
        <v>0</v>
      </c>
      <c r="F180" s="12"/>
      <c r="G180" s="12"/>
      <c r="H180" s="12">
        <f>+E180+F180-G180</f>
        <v>0</v>
      </c>
      <c r="I180" s="12"/>
      <c r="J180" s="12"/>
      <c r="K180" s="12"/>
      <c r="L180" s="12"/>
      <c r="M180" s="12"/>
      <c r="N180" s="21"/>
      <c r="O180" s="12"/>
      <c r="P180" s="1">
        <f t="shared" si="134"/>
        <v>0</v>
      </c>
      <c r="Q180" s="27">
        <f>+R180/1000</f>
        <v>0</v>
      </c>
      <c r="R180" s="16">
        <f>+S180+T180+U180+V180+W180+X180+Y180+Z180+AA180+AB180+AC180+AD180</f>
        <v>0</v>
      </c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</row>
    <row r="181" spans="1:30" hidden="1" x14ac:dyDescent="0.35">
      <c r="A181" s="11" t="s">
        <v>276</v>
      </c>
      <c r="B181" s="12" t="s">
        <v>277</v>
      </c>
      <c r="C181" s="12"/>
      <c r="D181" s="12"/>
      <c r="E181" s="16">
        <f>+Q181</f>
        <v>0</v>
      </c>
      <c r="F181" s="12"/>
      <c r="G181" s="12"/>
      <c r="H181" s="12">
        <f>+E181+F181-G181</f>
        <v>0</v>
      </c>
      <c r="I181" s="12"/>
      <c r="J181" s="12"/>
      <c r="K181" s="12"/>
      <c r="L181" s="12"/>
      <c r="M181" s="12"/>
      <c r="N181" s="21"/>
      <c r="O181" s="12"/>
      <c r="P181" s="1">
        <f t="shared" si="134"/>
        <v>0</v>
      </c>
      <c r="Q181" s="27">
        <f>+R181/1000</f>
        <v>0</v>
      </c>
      <c r="R181" s="16">
        <f>+S181+T181+U181+V181+W181+X181+Y181+Z181+AA181+AB181+AC181+AD181</f>
        <v>0</v>
      </c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</row>
    <row r="182" spans="1:30" hidden="1" x14ac:dyDescent="0.35">
      <c r="A182" s="11" t="s">
        <v>278</v>
      </c>
      <c r="B182" s="12" t="s">
        <v>279</v>
      </c>
      <c r="C182" s="12"/>
      <c r="D182" s="12"/>
      <c r="E182" s="16">
        <f>+Q182</f>
        <v>0</v>
      </c>
      <c r="F182" s="12"/>
      <c r="G182" s="12"/>
      <c r="H182" s="12">
        <f>+E182+F182-G182</f>
        <v>0</v>
      </c>
      <c r="I182" s="12"/>
      <c r="J182" s="12"/>
      <c r="K182" s="12"/>
      <c r="L182" s="12"/>
      <c r="M182" s="12"/>
      <c r="N182" s="21"/>
      <c r="O182" s="12"/>
      <c r="P182" s="1">
        <f t="shared" si="134"/>
        <v>0</v>
      </c>
      <c r="Q182" s="27">
        <f>+R182/1000</f>
        <v>0</v>
      </c>
      <c r="R182" s="16">
        <f>+S182+T182+U182+V182+W182+X182+Y182+Z182+AA182+AB182+AC182+AD182</f>
        <v>0</v>
      </c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</row>
    <row r="183" spans="1:30" hidden="1" x14ac:dyDescent="0.35">
      <c r="A183" s="11" t="s">
        <v>280</v>
      </c>
      <c r="B183" s="12" t="s">
        <v>281</v>
      </c>
      <c r="C183" s="10">
        <f t="shared" ref="C183:O183" si="181">+C184</f>
        <v>0</v>
      </c>
      <c r="D183" s="10">
        <f t="shared" si="181"/>
        <v>0</v>
      </c>
      <c r="E183" s="17">
        <f t="shared" si="181"/>
        <v>0</v>
      </c>
      <c r="F183" s="10">
        <f t="shared" si="181"/>
        <v>0</v>
      </c>
      <c r="G183" s="10">
        <f t="shared" si="181"/>
        <v>0</v>
      </c>
      <c r="H183" s="10">
        <f t="shared" si="181"/>
        <v>0</v>
      </c>
      <c r="I183" s="10">
        <f t="shared" si="181"/>
        <v>0</v>
      </c>
      <c r="J183" s="10">
        <f t="shared" si="181"/>
        <v>0</v>
      </c>
      <c r="K183" s="10">
        <f t="shared" si="181"/>
        <v>0</v>
      </c>
      <c r="L183" s="10">
        <f t="shared" si="181"/>
        <v>0</v>
      </c>
      <c r="M183" s="10">
        <f t="shared" si="181"/>
        <v>0</v>
      </c>
      <c r="N183" s="22">
        <f t="shared" si="181"/>
        <v>0</v>
      </c>
      <c r="O183" s="10">
        <f t="shared" si="181"/>
        <v>0</v>
      </c>
      <c r="P183" s="1">
        <f t="shared" si="134"/>
        <v>0</v>
      </c>
      <c r="Q183" s="27">
        <f t="shared" ref="Q183:AD183" si="182">+Q184</f>
        <v>0</v>
      </c>
      <c r="R183" s="16">
        <f t="shared" si="182"/>
        <v>0</v>
      </c>
      <c r="S183" s="27">
        <f t="shared" si="182"/>
        <v>0</v>
      </c>
      <c r="T183" s="27">
        <f t="shared" si="182"/>
        <v>0</v>
      </c>
      <c r="U183" s="27">
        <f t="shared" si="182"/>
        <v>0</v>
      </c>
      <c r="V183" s="27">
        <f t="shared" si="182"/>
        <v>0</v>
      </c>
      <c r="W183" s="27">
        <f t="shared" si="182"/>
        <v>0</v>
      </c>
      <c r="X183" s="27">
        <f t="shared" si="182"/>
        <v>0</v>
      </c>
      <c r="Y183" s="27">
        <f t="shared" si="182"/>
        <v>0</v>
      </c>
      <c r="Z183" s="27">
        <f t="shared" si="182"/>
        <v>0</v>
      </c>
      <c r="AA183" s="27">
        <f t="shared" si="182"/>
        <v>0</v>
      </c>
      <c r="AB183" s="27">
        <f t="shared" si="182"/>
        <v>0</v>
      </c>
      <c r="AC183" s="27">
        <f t="shared" si="182"/>
        <v>0</v>
      </c>
      <c r="AD183" s="27">
        <f t="shared" si="182"/>
        <v>0</v>
      </c>
    </row>
    <row r="184" spans="1:30" hidden="1" x14ac:dyDescent="0.35">
      <c r="A184" s="11" t="s">
        <v>282</v>
      </c>
      <c r="B184" s="12" t="s">
        <v>283</v>
      </c>
      <c r="C184" s="12"/>
      <c r="D184" s="12"/>
      <c r="E184" s="16">
        <f>+Q184</f>
        <v>0</v>
      </c>
      <c r="F184" s="12"/>
      <c r="G184" s="12"/>
      <c r="H184" s="12">
        <f>+E184+F184-G184</f>
        <v>0</v>
      </c>
      <c r="I184" s="12"/>
      <c r="J184" s="12"/>
      <c r="K184" s="12"/>
      <c r="L184" s="12"/>
      <c r="M184" s="12"/>
      <c r="N184" s="21"/>
      <c r="O184" s="12"/>
      <c r="P184" s="1">
        <f t="shared" si="134"/>
        <v>0</v>
      </c>
      <c r="Q184" s="27">
        <f>+R184/1000</f>
        <v>0</v>
      </c>
      <c r="R184" s="16">
        <f>+S184+T184+U184+V184+W184+X184+Y184+Z184+AA184+AB184+AC184+AD184</f>
        <v>0</v>
      </c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</row>
    <row r="185" spans="1:30" ht="21.45" x14ac:dyDescent="0.35">
      <c r="A185" s="11" t="s">
        <v>460</v>
      </c>
      <c r="B185" s="12" t="s">
        <v>285</v>
      </c>
      <c r="C185" s="51">
        <f t="shared" ref="C185:O185" si="183">+C186+C189+C204</f>
        <v>0</v>
      </c>
      <c r="D185" s="51">
        <f t="shared" si="183"/>
        <v>0</v>
      </c>
      <c r="E185" s="52">
        <f t="shared" si="183"/>
        <v>27933</v>
      </c>
      <c r="F185" s="51">
        <f t="shared" si="183"/>
        <v>0</v>
      </c>
      <c r="G185" s="51">
        <f t="shared" si="183"/>
        <v>5058.5</v>
      </c>
      <c r="H185" s="51">
        <f t="shared" si="183"/>
        <v>32991.5</v>
      </c>
      <c r="I185" s="51">
        <f t="shared" si="183"/>
        <v>32991.468999999997</v>
      </c>
      <c r="J185" s="51">
        <f t="shared" si="183"/>
        <v>0</v>
      </c>
      <c r="K185" s="51">
        <f t="shared" si="183"/>
        <v>0</v>
      </c>
      <c r="L185" s="51">
        <f t="shared" si="183"/>
        <v>0</v>
      </c>
      <c r="M185" s="51">
        <f t="shared" si="183"/>
        <v>0</v>
      </c>
      <c r="N185" s="51">
        <f t="shared" si="183"/>
        <v>0</v>
      </c>
      <c r="O185" s="51">
        <f t="shared" si="183"/>
        <v>0</v>
      </c>
      <c r="P185" s="1">
        <f t="shared" si="134"/>
        <v>1</v>
      </c>
      <c r="Q185" s="27">
        <f t="shared" ref="Q185:V185" si="184">+Q186+Q189+Q204</f>
        <v>27933</v>
      </c>
      <c r="R185" s="16">
        <f t="shared" si="184"/>
        <v>27933</v>
      </c>
      <c r="S185" s="27">
        <f t="shared" si="184"/>
        <v>3224</v>
      </c>
      <c r="T185" s="27">
        <f t="shared" si="184"/>
        <v>2600</v>
      </c>
      <c r="U185" s="27">
        <f t="shared" si="184"/>
        <v>2600</v>
      </c>
      <c r="V185" s="27">
        <f t="shared" si="184"/>
        <v>2943</v>
      </c>
      <c r="W185" s="27">
        <f t="shared" ref="W185:AD185" si="185">+W186+W189+W204</f>
        <v>2943</v>
      </c>
      <c r="X185" s="27">
        <f t="shared" si="185"/>
        <v>2943</v>
      </c>
      <c r="Y185" s="27">
        <f t="shared" si="185"/>
        <v>2943</v>
      </c>
      <c r="Z185" s="27">
        <f t="shared" si="185"/>
        <v>2943</v>
      </c>
      <c r="AA185" s="27">
        <f t="shared" si="185"/>
        <v>2943</v>
      </c>
      <c r="AB185" s="27">
        <f t="shared" si="185"/>
        <v>1851</v>
      </c>
      <c r="AC185" s="27">
        <f t="shared" si="185"/>
        <v>0</v>
      </c>
      <c r="AD185" s="27">
        <f t="shared" si="185"/>
        <v>0</v>
      </c>
    </row>
    <row r="186" spans="1:30" hidden="1" x14ac:dyDescent="0.35">
      <c r="A186" s="11" t="s">
        <v>286</v>
      </c>
      <c r="B186" s="12" t="s">
        <v>287</v>
      </c>
      <c r="C186" s="10">
        <f t="shared" ref="C186:O186" si="186">+C187+C188</f>
        <v>0</v>
      </c>
      <c r="D186" s="10">
        <f t="shared" si="186"/>
        <v>0</v>
      </c>
      <c r="E186" s="17">
        <f t="shared" si="186"/>
        <v>0</v>
      </c>
      <c r="F186" s="10">
        <f t="shared" si="186"/>
        <v>0</v>
      </c>
      <c r="G186" s="10">
        <f t="shared" si="186"/>
        <v>0</v>
      </c>
      <c r="H186" s="10">
        <f t="shared" si="186"/>
        <v>0</v>
      </c>
      <c r="I186" s="10">
        <f t="shared" si="186"/>
        <v>0</v>
      </c>
      <c r="J186" s="10">
        <f t="shared" si="186"/>
        <v>0</v>
      </c>
      <c r="K186" s="10">
        <f t="shared" si="186"/>
        <v>0</v>
      </c>
      <c r="L186" s="10">
        <f t="shared" si="186"/>
        <v>0</v>
      </c>
      <c r="M186" s="10">
        <f t="shared" si="186"/>
        <v>0</v>
      </c>
      <c r="N186" s="22">
        <f t="shared" si="186"/>
        <v>0</v>
      </c>
      <c r="O186" s="10">
        <f t="shared" si="186"/>
        <v>0</v>
      </c>
      <c r="P186" s="1">
        <f t="shared" si="134"/>
        <v>0</v>
      </c>
      <c r="Q186" s="27">
        <f t="shared" ref="Q186:V186" si="187">+Q187+Q188</f>
        <v>0</v>
      </c>
      <c r="R186" s="16">
        <f t="shared" si="187"/>
        <v>0</v>
      </c>
      <c r="S186" s="27">
        <f t="shared" si="187"/>
        <v>0</v>
      </c>
      <c r="T186" s="27">
        <f t="shared" si="187"/>
        <v>0</v>
      </c>
      <c r="U186" s="27">
        <f t="shared" si="187"/>
        <v>0</v>
      </c>
      <c r="V186" s="27">
        <f t="shared" si="187"/>
        <v>0</v>
      </c>
      <c r="W186" s="27">
        <f t="shared" ref="W186:AD186" si="188">+W187+W188</f>
        <v>0</v>
      </c>
      <c r="X186" s="27">
        <f t="shared" si="188"/>
        <v>0</v>
      </c>
      <c r="Y186" s="27">
        <f t="shared" si="188"/>
        <v>0</v>
      </c>
      <c r="Z186" s="27">
        <f t="shared" si="188"/>
        <v>0</v>
      </c>
      <c r="AA186" s="27">
        <f t="shared" si="188"/>
        <v>0</v>
      </c>
      <c r="AB186" s="27">
        <f t="shared" si="188"/>
        <v>0</v>
      </c>
      <c r="AC186" s="27">
        <f t="shared" si="188"/>
        <v>0</v>
      </c>
      <c r="AD186" s="27">
        <f t="shared" si="188"/>
        <v>0</v>
      </c>
    </row>
    <row r="187" spans="1:30" hidden="1" x14ac:dyDescent="0.35">
      <c r="A187" s="11" t="s">
        <v>288</v>
      </c>
      <c r="B187" s="12" t="s">
        <v>289</v>
      </c>
      <c r="C187" s="12"/>
      <c r="D187" s="12"/>
      <c r="E187" s="16">
        <f>+Q187</f>
        <v>0</v>
      </c>
      <c r="F187" s="12"/>
      <c r="G187" s="12"/>
      <c r="H187" s="12">
        <f>+E187+F187-G187</f>
        <v>0</v>
      </c>
      <c r="I187" s="12"/>
      <c r="J187" s="12"/>
      <c r="K187" s="12"/>
      <c r="L187" s="12"/>
      <c r="M187" s="12"/>
      <c r="N187" s="21"/>
      <c r="O187" s="12"/>
      <c r="P187" s="1">
        <f t="shared" si="134"/>
        <v>0</v>
      </c>
      <c r="Q187" s="27">
        <f>+R187/1000</f>
        <v>0</v>
      </c>
      <c r="R187" s="16">
        <f>+S187+T187+U187+V187+W187+X187+Y187+Z187+AA187+AB187+AC187+AD187</f>
        <v>0</v>
      </c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</row>
    <row r="188" spans="1:30" hidden="1" x14ac:dyDescent="0.35">
      <c r="A188" s="11" t="s">
        <v>290</v>
      </c>
      <c r="B188" s="12" t="s">
        <v>291</v>
      </c>
      <c r="C188" s="12"/>
      <c r="D188" s="12"/>
      <c r="E188" s="16">
        <f>+Q188</f>
        <v>0</v>
      </c>
      <c r="F188" s="12"/>
      <c r="G188" s="12"/>
      <c r="H188" s="12">
        <f>+E188+F188-G188</f>
        <v>0</v>
      </c>
      <c r="I188" s="12"/>
      <c r="J188" s="12"/>
      <c r="K188" s="12"/>
      <c r="L188" s="12"/>
      <c r="M188" s="12"/>
      <c r="N188" s="21"/>
      <c r="O188" s="12"/>
      <c r="P188" s="1">
        <f t="shared" si="134"/>
        <v>0</v>
      </c>
      <c r="Q188" s="27">
        <f>+R188/1000</f>
        <v>0</v>
      </c>
      <c r="R188" s="16">
        <f>+S188+T188+U188+V188+W188+X188+Y188+Z188+AA188+AB188+AC188+AD188</f>
        <v>0</v>
      </c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</row>
    <row r="189" spans="1:30" hidden="1" x14ac:dyDescent="0.35">
      <c r="A189" s="11" t="s">
        <v>292</v>
      </c>
      <c r="B189" s="12" t="s">
        <v>293</v>
      </c>
      <c r="C189" s="10">
        <f t="shared" ref="C189:O189" si="189">+C190+C194</f>
        <v>0</v>
      </c>
      <c r="D189" s="10">
        <f t="shared" si="189"/>
        <v>0</v>
      </c>
      <c r="E189" s="17">
        <f t="shared" si="189"/>
        <v>0</v>
      </c>
      <c r="F189" s="10">
        <f t="shared" si="189"/>
        <v>0</v>
      </c>
      <c r="G189" s="10">
        <f t="shared" si="189"/>
        <v>0</v>
      </c>
      <c r="H189" s="10">
        <f t="shared" si="189"/>
        <v>0</v>
      </c>
      <c r="I189" s="10">
        <f t="shared" si="189"/>
        <v>0</v>
      </c>
      <c r="J189" s="10">
        <f t="shared" si="189"/>
        <v>0</v>
      </c>
      <c r="K189" s="10">
        <f t="shared" si="189"/>
        <v>0</v>
      </c>
      <c r="L189" s="10">
        <f t="shared" si="189"/>
        <v>0</v>
      </c>
      <c r="M189" s="10">
        <f t="shared" si="189"/>
        <v>0</v>
      </c>
      <c r="N189" s="22">
        <f t="shared" si="189"/>
        <v>0</v>
      </c>
      <c r="O189" s="10">
        <f t="shared" si="189"/>
        <v>0</v>
      </c>
      <c r="P189" s="1">
        <f t="shared" si="134"/>
        <v>0</v>
      </c>
      <c r="Q189" s="27">
        <f t="shared" ref="Q189:V189" si="190">+Q190+Q194</f>
        <v>0</v>
      </c>
      <c r="R189" s="16">
        <f t="shared" si="190"/>
        <v>0</v>
      </c>
      <c r="S189" s="27">
        <f t="shared" si="190"/>
        <v>0</v>
      </c>
      <c r="T189" s="27">
        <f t="shared" si="190"/>
        <v>0</v>
      </c>
      <c r="U189" s="27">
        <f t="shared" si="190"/>
        <v>0</v>
      </c>
      <c r="V189" s="27">
        <f t="shared" si="190"/>
        <v>0</v>
      </c>
      <c r="W189" s="27">
        <f t="shared" ref="W189:AD189" si="191">+W190+W194</f>
        <v>0</v>
      </c>
      <c r="X189" s="27">
        <f t="shared" si="191"/>
        <v>0</v>
      </c>
      <c r="Y189" s="27">
        <f t="shared" si="191"/>
        <v>0</v>
      </c>
      <c r="Z189" s="27">
        <f t="shared" si="191"/>
        <v>0</v>
      </c>
      <c r="AA189" s="27">
        <f t="shared" si="191"/>
        <v>0</v>
      </c>
      <c r="AB189" s="27">
        <f t="shared" si="191"/>
        <v>0</v>
      </c>
      <c r="AC189" s="27">
        <f t="shared" si="191"/>
        <v>0</v>
      </c>
      <c r="AD189" s="27">
        <f t="shared" si="191"/>
        <v>0</v>
      </c>
    </row>
    <row r="190" spans="1:30" hidden="1" x14ac:dyDescent="0.35">
      <c r="A190" s="11" t="s">
        <v>294</v>
      </c>
      <c r="B190" s="12" t="s">
        <v>295</v>
      </c>
      <c r="C190" s="10">
        <f t="shared" ref="C190:O190" si="192">+C191+C192+C193</f>
        <v>0</v>
      </c>
      <c r="D190" s="10">
        <f t="shared" si="192"/>
        <v>0</v>
      </c>
      <c r="E190" s="17">
        <f t="shared" si="192"/>
        <v>0</v>
      </c>
      <c r="F190" s="10">
        <f t="shared" si="192"/>
        <v>0</v>
      </c>
      <c r="G190" s="10">
        <f t="shared" si="192"/>
        <v>0</v>
      </c>
      <c r="H190" s="10">
        <f t="shared" si="192"/>
        <v>0</v>
      </c>
      <c r="I190" s="10">
        <f t="shared" si="192"/>
        <v>0</v>
      </c>
      <c r="J190" s="10">
        <f t="shared" si="192"/>
        <v>0</v>
      </c>
      <c r="K190" s="10">
        <f t="shared" si="192"/>
        <v>0</v>
      </c>
      <c r="L190" s="10">
        <f t="shared" si="192"/>
        <v>0</v>
      </c>
      <c r="M190" s="10">
        <f t="shared" si="192"/>
        <v>0</v>
      </c>
      <c r="N190" s="22">
        <f t="shared" si="192"/>
        <v>0</v>
      </c>
      <c r="O190" s="10">
        <f t="shared" si="192"/>
        <v>0</v>
      </c>
      <c r="P190" s="1">
        <f t="shared" si="134"/>
        <v>0</v>
      </c>
      <c r="Q190" s="27">
        <f t="shared" ref="Q190:V190" si="193">+Q191+Q192+Q193</f>
        <v>0</v>
      </c>
      <c r="R190" s="16">
        <f t="shared" si="193"/>
        <v>0</v>
      </c>
      <c r="S190" s="27">
        <f t="shared" si="193"/>
        <v>0</v>
      </c>
      <c r="T190" s="27">
        <f t="shared" si="193"/>
        <v>0</v>
      </c>
      <c r="U190" s="27">
        <f t="shared" si="193"/>
        <v>0</v>
      </c>
      <c r="V190" s="27">
        <f t="shared" si="193"/>
        <v>0</v>
      </c>
      <c r="W190" s="27">
        <f t="shared" ref="W190:AD190" si="194">+W191+W192+W193</f>
        <v>0</v>
      </c>
      <c r="X190" s="27">
        <f t="shared" si="194"/>
        <v>0</v>
      </c>
      <c r="Y190" s="27">
        <f t="shared" si="194"/>
        <v>0</v>
      </c>
      <c r="Z190" s="27">
        <f t="shared" si="194"/>
        <v>0</v>
      </c>
      <c r="AA190" s="27">
        <f t="shared" si="194"/>
        <v>0</v>
      </c>
      <c r="AB190" s="27">
        <f t="shared" si="194"/>
        <v>0</v>
      </c>
      <c r="AC190" s="27">
        <f t="shared" si="194"/>
        <v>0</v>
      </c>
      <c r="AD190" s="27">
        <f t="shared" si="194"/>
        <v>0</v>
      </c>
    </row>
    <row r="191" spans="1:30" ht="21.45" hidden="1" x14ac:dyDescent="0.35">
      <c r="A191" s="11" t="s">
        <v>296</v>
      </c>
      <c r="B191" s="12" t="s">
        <v>297</v>
      </c>
      <c r="C191" s="12"/>
      <c r="D191" s="12"/>
      <c r="E191" s="16">
        <f>+Q191</f>
        <v>0</v>
      </c>
      <c r="F191" s="12"/>
      <c r="G191" s="12"/>
      <c r="H191" s="12">
        <f>+E191+F191-G191</f>
        <v>0</v>
      </c>
      <c r="I191" s="12"/>
      <c r="J191" s="12"/>
      <c r="K191" s="12"/>
      <c r="L191" s="12"/>
      <c r="M191" s="12"/>
      <c r="N191" s="21"/>
      <c r="O191" s="12"/>
      <c r="P191" s="1">
        <f t="shared" si="134"/>
        <v>0</v>
      </c>
      <c r="Q191" s="27">
        <f>+R191/1000</f>
        <v>0</v>
      </c>
      <c r="R191" s="16">
        <f>+S191+T191+U191+V191+W191+X191+Y191+Z191+AA191+AB191+AC191+AD191</f>
        <v>0</v>
      </c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</row>
    <row r="192" spans="1:30" hidden="1" x14ac:dyDescent="0.35">
      <c r="A192" s="11" t="s">
        <v>298</v>
      </c>
      <c r="B192" s="12" t="s">
        <v>299</v>
      </c>
      <c r="C192" s="12"/>
      <c r="D192" s="12"/>
      <c r="E192" s="16">
        <f>+Q192</f>
        <v>0</v>
      </c>
      <c r="F192" s="12"/>
      <c r="G192" s="12"/>
      <c r="H192" s="12">
        <f>+E192+F192-G192</f>
        <v>0</v>
      </c>
      <c r="I192" s="12"/>
      <c r="J192" s="12"/>
      <c r="K192" s="12"/>
      <c r="L192" s="12"/>
      <c r="M192" s="12"/>
      <c r="N192" s="21"/>
      <c r="O192" s="12"/>
      <c r="P192" s="1">
        <f t="shared" si="134"/>
        <v>0</v>
      </c>
      <c r="Q192" s="27">
        <f>+R192/1000</f>
        <v>0</v>
      </c>
      <c r="R192" s="16">
        <f>+S192+T192+U192+V192+W192+X192+Y192+Z192+AA192+AB192+AC192+AD192</f>
        <v>0</v>
      </c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</row>
    <row r="193" spans="1:30" hidden="1" x14ac:dyDescent="0.35">
      <c r="A193" s="11" t="s">
        <v>300</v>
      </c>
      <c r="B193" s="12" t="s">
        <v>301</v>
      </c>
      <c r="C193" s="12"/>
      <c r="D193" s="12"/>
      <c r="E193" s="16">
        <f>+Q193</f>
        <v>0</v>
      </c>
      <c r="F193" s="12"/>
      <c r="G193" s="12"/>
      <c r="H193" s="12">
        <f>+E193+F193-G193</f>
        <v>0</v>
      </c>
      <c r="I193" s="12"/>
      <c r="J193" s="12"/>
      <c r="K193" s="12"/>
      <c r="L193" s="12"/>
      <c r="M193" s="12"/>
      <c r="N193" s="21"/>
      <c r="O193" s="12"/>
      <c r="P193" s="1">
        <f t="shared" si="134"/>
        <v>0</v>
      </c>
      <c r="Q193" s="27">
        <f>+R193/1000</f>
        <v>0</v>
      </c>
      <c r="R193" s="16">
        <f>+S193+T193+U193+V193+W193+X193+Y193+Z193+AA193+AB193+AC193+AD193</f>
        <v>0</v>
      </c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</row>
    <row r="194" spans="1:30" hidden="1" x14ac:dyDescent="0.35">
      <c r="A194" s="11" t="s">
        <v>302</v>
      </c>
      <c r="B194" s="12" t="s">
        <v>303</v>
      </c>
      <c r="C194" s="10">
        <f t="shared" ref="C194:O194" si="195">+C195+C196+C197+C198+C199+C200+C201+C202+C203</f>
        <v>0</v>
      </c>
      <c r="D194" s="10">
        <f t="shared" si="195"/>
        <v>0</v>
      </c>
      <c r="E194" s="17">
        <f t="shared" si="195"/>
        <v>0</v>
      </c>
      <c r="F194" s="10">
        <f t="shared" si="195"/>
        <v>0</v>
      </c>
      <c r="G194" s="10">
        <f t="shared" si="195"/>
        <v>0</v>
      </c>
      <c r="H194" s="10">
        <f t="shared" si="195"/>
        <v>0</v>
      </c>
      <c r="I194" s="10">
        <f t="shared" si="195"/>
        <v>0</v>
      </c>
      <c r="J194" s="10">
        <f t="shared" si="195"/>
        <v>0</v>
      </c>
      <c r="K194" s="10">
        <f t="shared" si="195"/>
        <v>0</v>
      </c>
      <c r="L194" s="10">
        <f t="shared" si="195"/>
        <v>0</v>
      </c>
      <c r="M194" s="10">
        <f t="shared" si="195"/>
        <v>0</v>
      </c>
      <c r="N194" s="22">
        <f t="shared" si="195"/>
        <v>0</v>
      </c>
      <c r="O194" s="10">
        <f t="shared" si="195"/>
        <v>0</v>
      </c>
      <c r="P194" s="1">
        <f t="shared" si="134"/>
        <v>0</v>
      </c>
      <c r="Q194" s="27">
        <f t="shared" ref="Q194:V194" si="196">+Q195+Q196+Q197+Q198+Q199+Q200+Q201+Q202+Q203</f>
        <v>0</v>
      </c>
      <c r="R194" s="16">
        <f t="shared" si="196"/>
        <v>0</v>
      </c>
      <c r="S194" s="27">
        <f t="shared" si="196"/>
        <v>0</v>
      </c>
      <c r="T194" s="27">
        <f t="shared" si="196"/>
        <v>0</v>
      </c>
      <c r="U194" s="27">
        <f t="shared" si="196"/>
        <v>0</v>
      </c>
      <c r="V194" s="27">
        <f t="shared" si="196"/>
        <v>0</v>
      </c>
      <c r="W194" s="27">
        <f t="shared" ref="W194:AD194" si="197">+W195+W196+W197+W198+W199+W200+W201+W202+W203</f>
        <v>0</v>
      </c>
      <c r="X194" s="27">
        <f t="shared" si="197"/>
        <v>0</v>
      </c>
      <c r="Y194" s="27">
        <f t="shared" si="197"/>
        <v>0</v>
      </c>
      <c r="Z194" s="27">
        <f t="shared" si="197"/>
        <v>0</v>
      </c>
      <c r="AA194" s="27">
        <f t="shared" si="197"/>
        <v>0</v>
      </c>
      <c r="AB194" s="27">
        <f t="shared" si="197"/>
        <v>0</v>
      </c>
      <c r="AC194" s="27">
        <f t="shared" si="197"/>
        <v>0</v>
      </c>
      <c r="AD194" s="27">
        <f t="shared" si="197"/>
        <v>0</v>
      </c>
    </row>
    <row r="195" spans="1:30" ht="21.45" hidden="1" x14ac:dyDescent="0.35">
      <c r="A195" s="11" t="s">
        <v>304</v>
      </c>
      <c r="B195" s="12" t="s">
        <v>305</v>
      </c>
      <c r="C195" s="12"/>
      <c r="D195" s="12"/>
      <c r="E195" s="16">
        <f t="shared" ref="E195:E203" si="198">+Q195</f>
        <v>0</v>
      </c>
      <c r="F195" s="12"/>
      <c r="G195" s="12"/>
      <c r="H195" s="12">
        <f t="shared" ref="H195:H203" si="199">+E195+F195-G195</f>
        <v>0</v>
      </c>
      <c r="I195" s="12"/>
      <c r="J195" s="12"/>
      <c r="K195" s="12"/>
      <c r="L195" s="12"/>
      <c r="M195" s="12"/>
      <c r="N195" s="21"/>
      <c r="O195" s="12"/>
      <c r="P195" s="1">
        <f t="shared" si="134"/>
        <v>0</v>
      </c>
      <c r="Q195" s="27">
        <f t="shared" ref="Q195:Q203" si="200">+R195/1000</f>
        <v>0</v>
      </c>
      <c r="R195" s="16">
        <f t="shared" ref="R195:R203" si="201">+S195+T195+U195+V195+W195+X195+Y195+Z195+AA195+AB195+AC195+AD195</f>
        <v>0</v>
      </c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</row>
    <row r="196" spans="1:30" hidden="1" x14ac:dyDescent="0.35">
      <c r="A196" s="11" t="s">
        <v>306</v>
      </c>
      <c r="B196" s="12" t="s">
        <v>307</v>
      </c>
      <c r="C196" s="12"/>
      <c r="D196" s="12"/>
      <c r="E196" s="16">
        <f t="shared" si="198"/>
        <v>0</v>
      </c>
      <c r="F196" s="12"/>
      <c r="G196" s="12"/>
      <c r="H196" s="12">
        <f t="shared" si="199"/>
        <v>0</v>
      </c>
      <c r="I196" s="12"/>
      <c r="J196" s="12"/>
      <c r="K196" s="12"/>
      <c r="L196" s="12"/>
      <c r="M196" s="12"/>
      <c r="N196" s="21"/>
      <c r="O196" s="12"/>
      <c r="P196" s="1">
        <f t="shared" si="134"/>
        <v>0</v>
      </c>
      <c r="Q196" s="27">
        <f t="shared" si="200"/>
        <v>0</v>
      </c>
      <c r="R196" s="16">
        <f t="shared" si="201"/>
        <v>0</v>
      </c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</row>
    <row r="197" spans="1:30" hidden="1" x14ac:dyDescent="0.35">
      <c r="A197" s="11" t="s">
        <v>308</v>
      </c>
      <c r="B197" s="12" t="s">
        <v>309</v>
      </c>
      <c r="C197" s="12"/>
      <c r="D197" s="12"/>
      <c r="E197" s="16">
        <f t="shared" si="198"/>
        <v>0</v>
      </c>
      <c r="F197" s="12"/>
      <c r="G197" s="12"/>
      <c r="H197" s="12">
        <f t="shared" si="199"/>
        <v>0</v>
      </c>
      <c r="I197" s="12"/>
      <c r="J197" s="12"/>
      <c r="K197" s="12"/>
      <c r="L197" s="12"/>
      <c r="M197" s="12"/>
      <c r="N197" s="21"/>
      <c r="O197" s="12"/>
      <c r="P197" s="1">
        <f t="shared" si="134"/>
        <v>0</v>
      </c>
      <c r="Q197" s="27">
        <f t="shared" si="200"/>
        <v>0</v>
      </c>
      <c r="R197" s="16">
        <f t="shared" si="201"/>
        <v>0</v>
      </c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</row>
    <row r="198" spans="1:30" hidden="1" x14ac:dyDescent="0.35">
      <c r="A198" s="11" t="s">
        <v>310</v>
      </c>
      <c r="B198" s="12" t="s">
        <v>311</v>
      </c>
      <c r="C198" s="12"/>
      <c r="D198" s="12"/>
      <c r="E198" s="16">
        <f t="shared" si="198"/>
        <v>0</v>
      </c>
      <c r="F198" s="12"/>
      <c r="G198" s="12"/>
      <c r="H198" s="12">
        <f t="shared" si="199"/>
        <v>0</v>
      </c>
      <c r="I198" s="12"/>
      <c r="J198" s="12"/>
      <c r="K198" s="12"/>
      <c r="L198" s="12"/>
      <c r="M198" s="12"/>
      <c r="N198" s="21"/>
      <c r="O198" s="12"/>
      <c r="P198" s="1">
        <f t="shared" si="134"/>
        <v>0</v>
      </c>
      <c r="Q198" s="27">
        <f t="shared" si="200"/>
        <v>0</v>
      </c>
      <c r="R198" s="16">
        <f t="shared" si="201"/>
        <v>0</v>
      </c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</row>
    <row r="199" spans="1:30" hidden="1" x14ac:dyDescent="0.35">
      <c r="A199" s="11" t="s">
        <v>312</v>
      </c>
      <c r="B199" s="12" t="s">
        <v>313</v>
      </c>
      <c r="C199" s="12"/>
      <c r="D199" s="12"/>
      <c r="E199" s="16">
        <f t="shared" si="198"/>
        <v>0</v>
      </c>
      <c r="F199" s="12"/>
      <c r="G199" s="12"/>
      <c r="H199" s="12">
        <f t="shared" si="199"/>
        <v>0</v>
      </c>
      <c r="I199" s="12"/>
      <c r="J199" s="12"/>
      <c r="K199" s="12"/>
      <c r="L199" s="12"/>
      <c r="M199" s="12"/>
      <c r="N199" s="21"/>
      <c r="O199" s="12"/>
      <c r="P199" s="1">
        <f t="shared" ref="P199:P226" si="202">IF(+C199+D199+E199+F199+G199+H199+I199+J199+K199+L199+M199+N199&lt;&gt;0,1,0)</f>
        <v>0</v>
      </c>
      <c r="Q199" s="27">
        <f t="shared" si="200"/>
        <v>0</v>
      </c>
      <c r="R199" s="16">
        <f t="shared" si="201"/>
        <v>0</v>
      </c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</row>
    <row r="200" spans="1:30" hidden="1" x14ac:dyDescent="0.35">
      <c r="A200" s="11" t="s">
        <v>314</v>
      </c>
      <c r="B200" s="12" t="s">
        <v>315</v>
      </c>
      <c r="C200" s="12"/>
      <c r="D200" s="12"/>
      <c r="E200" s="16">
        <f t="shared" si="198"/>
        <v>0</v>
      </c>
      <c r="F200" s="12"/>
      <c r="G200" s="12"/>
      <c r="H200" s="12">
        <f t="shared" si="199"/>
        <v>0</v>
      </c>
      <c r="I200" s="12"/>
      <c r="J200" s="12"/>
      <c r="K200" s="12"/>
      <c r="L200" s="12"/>
      <c r="M200" s="12"/>
      <c r="N200" s="21"/>
      <c r="O200" s="12"/>
      <c r="P200" s="1">
        <f t="shared" si="202"/>
        <v>0</v>
      </c>
      <c r="Q200" s="27">
        <f t="shared" si="200"/>
        <v>0</v>
      </c>
      <c r="R200" s="16">
        <f t="shared" si="201"/>
        <v>0</v>
      </c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</row>
    <row r="201" spans="1:30" ht="21.45" hidden="1" x14ac:dyDescent="0.35">
      <c r="A201" s="11" t="s">
        <v>316</v>
      </c>
      <c r="B201" s="12" t="s">
        <v>317</v>
      </c>
      <c r="C201" s="12"/>
      <c r="D201" s="12"/>
      <c r="E201" s="16">
        <f t="shared" si="198"/>
        <v>0</v>
      </c>
      <c r="F201" s="12"/>
      <c r="G201" s="12"/>
      <c r="H201" s="12">
        <f t="shared" si="199"/>
        <v>0</v>
      </c>
      <c r="I201" s="12"/>
      <c r="J201" s="12"/>
      <c r="K201" s="12"/>
      <c r="L201" s="12"/>
      <c r="M201" s="12"/>
      <c r="N201" s="21"/>
      <c r="O201" s="12"/>
      <c r="P201" s="1">
        <f t="shared" si="202"/>
        <v>0</v>
      </c>
      <c r="Q201" s="27">
        <f t="shared" si="200"/>
        <v>0</v>
      </c>
      <c r="R201" s="16">
        <f t="shared" si="201"/>
        <v>0</v>
      </c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</row>
    <row r="202" spans="1:30" ht="21.45" hidden="1" x14ac:dyDescent="0.35">
      <c r="A202" s="11" t="s">
        <v>318</v>
      </c>
      <c r="B202" s="12" t="s">
        <v>319</v>
      </c>
      <c r="C202" s="12"/>
      <c r="D202" s="12"/>
      <c r="E202" s="16">
        <f t="shared" si="198"/>
        <v>0</v>
      </c>
      <c r="F202" s="12"/>
      <c r="G202" s="12"/>
      <c r="H202" s="12">
        <f t="shared" si="199"/>
        <v>0</v>
      </c>
      <c r="I202" s="12"/>
      <c r="J202" s="12"/>
      <c r="K202" s="12"/>
      <c r="L202" s="12"/>
      <c r="M202" s="12"/>
      <c r="N202" s="21"/>
      <c r="O202" s="12"/>
      <c r="P202" s="1">
        <f t="shared" si="202"/>
        <v>0</v>
      </c>
      <c r="Q202" s="27">
        <f t="shared" si="200"/>
        <v>0</v>
      </c>
      <c r="R202" s="16">
        <f t="shared" si="201"/>
        <v>0</v>
      </c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</row>
    <row r="203" spans="1:30" hidden="1" x14ac:dyDescent="0.35">
      <c r="A203" s="11" t="s">
        <v>320</v>
      </c>
      <c r="B203" s="12" t="s">
        <v>321</v>
      </c>
      <c r="C203" s="12"/>
      <c r="D203" s="12"/>
      <c r="E203" s="16">
        <f t="shared" si="198"/>
        <v>0</v>
      </c>
      <c r="F203" s="12"/>
      <c r="G203" s="12"/>
      <c r="H203" s="12">
        <f t="shared" si="199"/>
        <v>0</v>
      </c>
      <c r="I203" s="12"/>
      <c r="J203" s="12"/>
      <c r="K203" s="12"/>
      <c r="L203" s="12"/>
      <c r="M203" s="12"/>
      <c r="N203" s="21"/>
      <c r="O203" s="12"/>
      <c r="P203" s="1">
        <f t="shared" si="202"/>
        <v>0</v>
      </c>
      <c r="Q203" s="27">
        <f t="shared" si="200"/>
        <v>0</v>
      </c>
      <c r="R203" s="16">
        <f t="shared" si="201"/>
        <v>0</v>
      </c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</row>
    <row r="204" spans="1:30" ht="15" x14ac:dyDescent="0.35">
      <c r="A204" s="11" t="s">
        <v>461</v>
      </c>
      <c r="B204" s="12" t="s">
        <v>323</v>
      </c>
      <c r="C204" s="51">
        <f t="shared" ref="C204:O204" si="203">+C205+C206</f>
        <v>0</v>
      </c>
      <c r="D204" s="51">
        <f t="shared" si="203"/>
        <v>0</v>
      </c>
      <c r="E204" s="52">
        <f t="shared" si="203"/>
        <v>27933</v>
      </c>
      <c r="F204" s="51">
        <f t="shared" si="203"/>
        <v>0</v>
      </c>
      <c r="G204" s="51">
        <f t="shared" si="203"/>
        <v>5058.5</v>
      </c>
      <c r="H204" s="51">
        <f t="shared" si="203"/>
        <v>32991.5</v>
      </c>
      <c r="I204" s="51">
        <f t="shared" si="203"/>
        <v>32991.468999999997</v>
      </c>
      <c r="J204" s="51">
        <f t="shared" si="203"/>
        <v>0</v>
      </c>
      <c r="K204" s="51">
        <f t="shared" si="203"/>
        <v>0</v>
      </c>
      <c r="L204" s="51">
        <f t="shared" si="203"/>
        <v>0</v>
      </c>
      <c r="M204" s="51">
        <f t="shared" si="203"/>
        <v>0</v>
      </c>
      <c r="N204" s="51">
        <f t="shared" si="203"/>
        <v>0</v>
      </c>
      <c r="O204" s="51">
        <f t="shared" si="203"/>
        <v>0</v>
      </c>
      <c r="P204" s="1">
        <f t="shared" si="202"/>
        <v>1</v>
      </c>
      <c r="Q204" s="27">
        <f t="shared" ref="Q204:V204" si="204">+Q205+Q206</f>
        <v>27933</v>
      </c>
      <c r="R204" s="16">
        <f t="shared" si="204"/>
        <v>27933</v>
      </c>
      <c r="S204" s="27">
        <f t="shared" si="204"/>
        <v>3224</v>
      </c>
      <c r="T204" s="27">
        <f t="shared" si="204"/>
        <v>2600</v>
      </c>
      <c r="U204" s="27">
        <f t="shared" si="204"/>
        <v>2600</v>
      </c>
      <c r="V204" s="27">
        <f t="shared" si="204"/>
        <v>2943</v>
      </c>
      <c r="W204" s="27">
        <f t="shared" ref="W204:AD204" si="205">+W205+W206</f>
        <v>2943</v>
      </c>
      <c r="X204" s="27">
        <f t="shared" si="205"/>
        <v>2943</v>
      </c>
      <c r="Y204" s="27">
        <f t="shared" si="205"/>
        <v>2943</v>
      </c>
      <c r="Z204" s="27">
        <f t="shared" si="205"/>
        <v>2943</v>
      </c>
      <c r="AA204" s="27">
        <f t="shared" si="205"/>
        <v>2943</v>
      </c>
      <c r="AB204" s="27">
        <f t="shared" si="205"/>
        <v>1851</v>
      </c>
      <c r="AC204" s="27">
        <f t="shared" si="205"/>
        <v>0</v>
      </c>
      <c r="AD204" s="27">
        <f t="shared" si="205"/>
        <v>0</v>
      </c>
    </row>
    <row r="205" spans="1:30" ht="15.45" x14ac:dyDescent="0.35">
      <c r="A205" s="11" t="s">
        <v>462</v>
      </c>
      <c r="B205" s="12" t="s">
        <v>325</v>
      </c>
      <c r="C205" s="48"/>
      <c r="D205" s="48"/>
      <c r="E205" s="49">
        <f>+Q205</f>
        <v>27933</v>
      </c>
      <c r="F205" s="48"/>
      <c r="G205" s="48">
        <f>32991.5-27933</f>
        <v>5058.5</v>
      </c>
      <c r="H205" s="48">
        <f>+E205-F205+G205</f>
        <v>32991.5</v>
      </c>
      <c r="I205" s="48">
        <v>32991.468999999997</v>
      </c>
      <c r="J205" s="48"/>
      <c r="K205" s="48"/>
      <c r="L205" s="48"/>
      <c r="M205" s="48"/>
      <c r="N205" s="48"/>
      <c r="O205" s="48"/>
      <c r="P205" s="1">
        <f t="shared" si="202"/>
        <v>1</v>
      </c>
      <c r="Q205" s="27">
        <f>+R205</f>
        <v>27933</v>
      </c>
      <c r="R205" s="16">
        <f>+S205+T205+U205+V205+W205+X205+Y205+Z205+AA205+AB205+AC205+AD205</f>
        <v>27933</v>
      </c>
      <c r="S205" s="27">
        <v>3224</v>
      </c>
      <c r="T205" s="27">
        <v>2600</v>
      </c>
      <c r="U205" s="27">
        <v>2600</v>
      </c>
      <c r="V205" s="27">
        <v>2943</v>
      </c>
      <c r="W205" s="27">
        <v>2943</v>
      </c>
      <c r="X205" s="27">
        <v>2943</v>
      </c>
      <c r="Y205" s="27">
        <v>2943</v>
      </c>
      <c r="Z205" s="27">
        <v>2943</v>
      </c>
      <c r="AA205" s="27">
        <v>2943</v>
      </c>
      <c r="AB205" s="27">
        <v>1851</v>
      </c>
      <c r="AC205" s="27"/>
      <c r="AD205" s="27"/>
    </row>
    <row r="206" spans="1:30" ht="21.45" hidden="1" x14ac:dyDescent="0.35">
      <c r="A206" s="11" t="s">
        <v>326</v>
      </c>
      <c r="B206" s="12" t="s">
        <v>327</v>
      </c>
      <c r="C206" s="12"/>
      <c r="D206" s="12"/>
      <c r="E206" s="16">
        <f>+Q206</f>
        <v>0</v>
      </c>
      <c r="F206" s="12"/>
      <c r="G206" s="12"/>
      <c r="H206" s="12">
        <f>+E206+F206-G206</f>
        <v>0</v>
      </c>
      <c r="I206" s="12"/>
      <c r="J206" s="12"/>
      <c r="K206" s="12"/>
      <c r="L206" s="12"/>
      <c r="M206" s="12"/>
      <c r="N206" s="21"/>
      <c r="O206" s="12"/>
      <c r="P206" s="1">
        <f t="shared" si="202"/>
        <v>0</v>
      </c>
      <c r="Q206" s="27">
        <f>+R206/1000</f>
        <v>0</v>
      </c>
      <c r="R206" s="16">
        <f>+S206+T206+U206+V206+W206+X206+Y206+Z206+AA206+AB206+AC206+AD206</f>
        <v>0</v>
      </c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</row>
    <row r="207" spans="1:30" hidden="1" x14ac:dyDescent="0.35">
      <c r="A207" s="11" t="s">
        <v>7</v>
      </c>
      <c r="B207" s="12" t="s">
        <v>328</v>
      </c>
      <c r="C207" s="10">
        <f t="shared" ref="C207:O207" si="206">+C208+C209</f>
        <v>0</v>
      </c>
      <c r="D207" s="10">
        <f t="shared" si="206"/>
        <v>0</v>
      </c>
      <c r="E207" s="17">
        <f t="shared" si="206"/>
        <v>0</v>
      </c>
      <c r="F207" s="10">
        <f t="shared" si="206"/>
        <v>0</v>
      </c>
      <c r="G207" s="10">
        <f t="shared" si="206"/>
        <v>0</v>
      </c>
      <c r="H207" s="10">
        <f t="shared" si="206"/>
        <v>0</v>
      </c>
      <c r="I207" s="10">
        <f t="shared" si="206"/>
        <v>0</v>
      </c>
      <c r="J207" s="10">
        <f t="shared" si="206"/>
        <v>0</v>
      </c>
      <c r="K207" s="10">
        <f t="shared" si="206"/>
        <v>0</v>
      </c>
      <c r="L207" s="10">
        <f t="shared" si="206"/>
        <v>0</v>
      </c>
      <c r="M207" s="10">
        <f t="shared" si="206"/>
        <v>0</v>
      </c>
      <c r="N207" s="19">
        <f t="shared" si="206"/>
        <v>0</v>
      </c>
      <c r="O207" s="10">
        <f t="shared" si="206"/>
        <v>0</v>
      </c>
      <c r="P207" s="1">
        <f t="shared" si="202"/>
        <v>0</v>
      </c>
      <c r="Q207" s="27">
        <f t="shared" ref="Q207:V207" si="207">+Q208+Q209</f>
        <v>0</v>
      </c>
      <c r="R207" s="16">
        <f t="shared" si="207"/>
        <v>0</v>
      </c>
      <c r="S207" s="27">
        <f t="shared" si="207"/>
        <v>0</v>
      </c>
      <c r="T207" s="27">
        <f t="shared" si="207"/>
        <v>0</v>
      </c>
      <c r="U207" s="27">
        <f t="shared" si="207"/>
        <v>0</v>
      </c>
      <c r="V207" s="27">
        <f t="shared" si="207"/>
        <v>0</v>
      </c>
      <c r="W207" s="27">
        <f t="shared" ref="W207:AD207" si="208">+W208+W209</f>
        <v>0</v>
      </c>
      <c r="X207" s="27">
        <f t="shared" si="208"/>
        <v>0</v>
      </c>
      <c r="Y207" s="27">
        <f t="shared" si="208"/>
        <v>0</v>
      </c>
      <c r="Z207" s="27">
        <f t="shared" si="208"/>
        <v>0</v>
      </c>
      <c r="AA207" s="27">
        <f t="shared" si="208"/>
        <v>0</v>
      </c>
      <c r="AB207" s="27">
        <f t="shared" si="208"/>
        <v>0</v>
      </c>
      <c r="AC207" s="27">
        <f t="shared" si="208"/>
        <v>0</v>
      </c>
      <c r="AD207" s="27">
        <f t="shared" si="208"/>
        <v>0</v>
      </c>
    </row>
    <row r="208" spans="1:30" hidden="1" x14ac:dyDescent="0.35">
      <c r="A208" s="11" t="s">
        <v>8</v>
      </c>
      <c r="B208" s="12" t="s">
        <v>329</v>
      </c>
      <c r="C208" s="12"/>
      <c r="D208" s="12"/>
      <c r="E208" s="16">
        <f>+Q208</f>
        <v>0</v>
      </c>
      <c r="F208" s="12"/>
      <c r="G208" s="12"/>
      <c r="H208" s="12">
        <f>+E208+F208-G208</f>
        <v>0</v>
      </c>
      <c r="I208" s="12"/>
      <c r="J208" s="12"/>
      <c r="K208" s="12"/>
      <c r="L208" s="12"/>
      <c r="M208" s="12"/>
      <c r="N208" s="21"/>
      <c r="O208" s="12"/>
      <c r="P208" s="1">
        <f t="shared" si="202"/>
        <v>0</v>
      </c>
      <c r="Q208" s="27">
        <f>+R208/1000</f>
        <v>0</v>
      </c>
      <c r="R208" s="16">
        <f>+S208+T208+U208+V208+W208+X208+Y208+Z208+AA208+AB208+AC208+AD208</f>
        <v>0</v>
      </c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</row>
    <row r="209" spans="1:30" hidden="1" x14ac:dyDescent="0.35">
      <c r="A209" s="11" t="s">
        <v>9</v>
      </c>
      <c r="B209" s="12" t="s">
        <v>330</v>
      </c>
      <c r="C209" s="12">
        <f t="shared" ref="C209:O209" si="209">+C210+C222</f>
        <v>0</v>
      </c>
      <c r="D209" s="12">
        <f t="shared" si="209"/>
        <v>0</v>
      </c>
      <c r="E209" s="16">
        <f t="shared" si="209"/>
        <v>0</v>
      </c>
      <c r="F209" s="12">
        <f t="shared" si="209"/>
        <v>0</v>
      </c>
      <c r="G209" s="12">
        <f t="shared" si="209"/>
        <v>0</v>
      </c>
      <c r="H209" s="12">
        <f t="shared" si="209"/>
        <v>0</v>
      </c>
      <c r="I209" s="12">
        <f t="shared" si="209"/>
        <v>0</v>
      </c>
      <c r="J209" s="12">
        <f t="shared" si="209"/>
        <v>0</v>
      </c>
      <c r="K209" s="12">
        <f t="shared" si="209"/>
        <v>0</v>
      </c>
      <c r="L209" s="12">
        <f t="shared" si="209"/>
        <v>0</v>
      </c>
      <c r="M209" s="12">
        <f t="shared" si="209"/>
        <v>0</v>
      </c>
      <c r="N209" s="18">
        <f t="shared" si="209"/>
        <v>0</v>
      </c>
      <c r="O209" s="12">
        <f t="shared" si="209"/>
        <v>0</v>
      </c>
      <c r="P209" s="1">
        <f t="shared" si="202"/>
        <v>0</v>
      </c>
      <c r="Q209" s="27">
        <f t="shared" ref="Q209:V209" si="210">+Q210+Q222</f>
        <v>0</v>
      </c>
      <c r="R209" s="16">
        <f t="shared" si="210"/>
        <v>0</v>
      </c>
      <c r="S209" s="27">
        <f t="shared" si="210"/>
        <v>0</v>
      </c>
      <c r="T209" s="27">
        <f t="shared" si="210"/>
        <v>0</v>
      </c>
      <c r="U209" s="27">
        <f t="shared" si="210"/>
        <v>0</v>
      </c>
      <c r="V209" s="27">
        <f t="shared" si="210"/>
        <v>0</v>
      </c>
      <c r="W209" s="27">
        <f t="shared" ref="W209:AD209" si="211">+W210+W222</f>
        <v>0</v>
      </c>
      <c r="X209" s="27">
        <f t="shared" si="211"/>
        <v>0</v>
      </c>
      <c r="Y209" s="27">
        <f t="shared" si="211"/>
        <v>0</v>
      </c>
      <c r="Z209" s="27">
        <f t="shared" si="211"/>
        <v>0</v>
      </c>
      <c r="AA209" s="27">
        <f t="shared" si="211"/>
        <v>0</v>
      </c>
      <c r="AB209" s="27">
        <f t="shared" si="211"/>
        <v>0</v>
      </c>
      <c r="AC209" s="27">
        <f t="shared" si="211"/>
        <v>0</v>
      </c>
      <c r="AD209" s="27">
        <f t="shared" si="211"/>
        <v>0</v>
      </c>
    </row>
    <row r="210" spans="1:30" hidden="1" x14ac:dyDescent="0.35">
      <c r="A210" s="11" t="s">
        <v>331</v>
      </c>
      <c r="B210" s="12" t="s">
        <v>332</v>
      </c>
      <c r="C210" s="12">
        <f t="shared" ref="C210:O210" si="212">+C211+C218+C219+C220+C221</f>
        <v>0</v>
      </c>
      <c r="D210" s="12">
        <f t="shared" si="212"/>
        <v>0</v>
      </c>
      <c r="E210" s="16">
        <f>+Q210</f>
        <v>0</v>
      </c>
      <c r="F210" s="12">
        <f t="shared" si="212"/>
        <v>0</v>
      </c>
      <c r="G210" s="12">
        <f t="shared" si="212"/>
        <v>0</v>
      </c>
      <c r="H210" s="12">
        <f t="shared" si="212"/>
        <v>0</v>
      </c>
      <c r="I210" s="12">
        <f t="shared" si="212"/>
        <v>0</v>
      </c>
      <c r="J210" s="12">
        <f t="shared" si="212"/>
        <v>0</v>
      </c>
      <c r="K210" s="12">
        <f t="shared" si="212"/>
        <v>0</v>
      </c>
      <c r="L210" s="12">
        <f t="shared" si="212"/>
        <v>0</v>
      </c>
      <c r="M210" s="12">
        <f t="shared" si="212"/>
        <v>0</v>
      </c>
      <c r="N210" s="18">
        <f t="shared" si="212"/>
        <v>0</v>
      </c>
      <c r="O210" s="12">
        <f t="shared" si="212"/>
        <v>0</v>
      </c>
      <c r="P210" s="1">
        <f t="shared" si="202"/>
        <v>0</v>
      </c>
      <c r="Q210" s="27">
        <f t="shared" ref="Q210:V210" si="213">+Q211+Q218+Q219+Q220+Q221</f>
        <v>0</v>
      </c>
      <c r="R210" s="16">
        <f t="shared" si="213"/>
        <v>0</v>
      </c>
      <c r="S210" s="27">
        <f t="shared" si="213"/>
        <v>0</v>
      </c>
      <c r="T210" s="27">
        <f t="shared" si="213"/>
        <v>0</v>
      </c>
      <c r="U210" s="27">
        <f t="shared" si="213"/>
        <v>0</v>
      </c>
      <c r="V210" s="27">
        <f t="shared" si="213"/>
        <v>0</v>
      </c>
      <c r="W210" s="27">
        <f t="shared" ref="W210:AD210" si="214">+W211+W218+W219+W220+W221</f>
        <v>0</v>
      </c>
      <c r="X210" s="27">
        <f t="shared" si="214"/>
        <v>0</v>
      </c>
      <c r="Y210" s="27">
        <f t="shared" si="214"/>
        <v>0</v>
      </c>
      <c r="Z210" s="27">
        <f t="shared" si="214"/>
        <v>0</v>
      </c>
      <c r="AA210" s="27">
        <f t="shared" si="214"/>
        <v>0</v>
      </c>
      <c r="AB210" s="27">
        <f t="shared" si="214"/>
        <v>0</v>
      </c>
      <c r="AC210" s="27">
        <f t="shared" si="214"/>
        <v>0</v>
      </c>
      <c r="AD210" s="27">
        <f t="shared" si="214"/>
        <v>0</v>
      </c>
    </row>
    <row r="211" spans="1:30" hidden="1" x14ac:dyDescent="0.35">
      <c r="A211" s="11" t="s">
        <v>9</v>
      </c>
      <c r="B211" s="12" t="s">
        <v>333</v>
      </c>
      <c r="C211" s="12">
        <f t="shared" ref="C211:O211" si="215">+C212+C213+C214+C215+C216+C217</f>
        <v>0</v>
      </c>
      <c r="D211" s="12">
        <f t="shared" si="215"/>
        <v>0</v>
      </c>
      <c r="E211" s="16">
        <f t="shared" si="215"/>
        <v>0</v>
      </c>
      <c r="F211" s="12">
        <f t="shared" si="215"/>
        <v>0</v>
      </c>
      <c r="G211" s="12">
        <f t="shared" si="215"/>
        <v>0</v>
      </c>
      <c r="H211" s="12">
        <f t="shared" si="215"/>
        <v>0</v>
      </c>
      <c r="I211" s="12">
        <f t="shared" si="215"/>
        <v>0</v>
      </c>
      <c r="J211" s="12">
        <f t="shared" si="215"/>
        <v>0</v>
      </c>
      <c r="K211" s="12">
        <f t="shared" si="215"/>
        <v>0</v>
      </c>
      <c r="L211" s="12">
        <f t="shared" si="215"/>
        <v>0</v>
      </c>
      <c r="M211" s="12">
        <f t="shared" si="215"/>
        <v>0</v>
      </c>
      <c r="N211" s="18">
        <f t="shared" si="215"/>
        <v>0</v>
      </c>
      <c r="O211" s="12">
        <f t="shared" si="215"/>
        <v>0</v>
      </c>
      <c r="P211" s="1">
        <f t="shared" si="202"/>
        <v>0</v>
      </c>
      <c r="Q211" s="27">
        <f t="shared" ref="Q211:V211" si="216">+Q212+Q213+Q214+Q215+Q216+Q217</f>
        <v>0</v>
      </c>
      <c r="R211" s="16">
        <f t="shared" si="216"/>
        <v>0</v>
      </c>
      <c r="S211" s="27">
        <f t="shared" si="216"/>
        <v>0</v>
      </c>
      <c r="T211" s="27">
        <f t="shared" si="216"/>
        <v>0</v>
      </c>
      <c r="U211" s="27">
        <f t="shared" si="216"/>
        <v>0</v>
      </c>
      <c r="V211" s="27">
        <f t="shared" si="216"/>
        <v>0</v>
      </c>
      <c r="W211" s="27">
        <f t="shared" ref="W211:AD211" si="217">+W212+W213+W214+W215+W216+W217</f>
        <v>0</v>
      </c>
      <c r="X211" s="27">
        <f t="shared" si="217"/>
        <v>0</v>
      </c>
      <c r="Y211" s="27">
        <f t="shared" si="217"/>
        <v>0</v>
      </c>
      <c r="Z211" s="27">
        <f t="shared" si="217"/>
        <v>0</v>
      </c>
      <c r="AA211" s="27">
        <f t="shared" si="217"/>
        <v>0</v>
      </c>
      <c r="AB211" s="27">
        <f t="shared" si="217"/>
        <v>0</v>
      </c>
      <c r="AC211" s="27">
        <f t="shared" si="217"/>
        <v>0</v>
      </c>
      <c r="AD211" s="27">
        <f t="shared" si="217"/>
        <v>0</v>
      </c>
    </row>
    <row r="212" spans="1:30" hidden="1" x14ac:dyDescent="0.35">
      <c r="A212" s="11" t="s">
        <v>334</v>
      </c>
      <c r="B212" s="12" t="s">
        <v>335</v>
      </c>
      <c r="C212" s="12"/>
      <c r="D212" s="12"/>
      <c r="E212" s="16">
        <f t="shared" ref="E212:E222" si="218">+Q212</f>
        <v>0</v>
      </c>
      <c r="F212" s="12"/>
      <c r="G212" s="12"/>
      <c r="H212" s="12">
        <f t="shared" ref="H212:H222" si="219">+E212+F212-G212</f>
        <v>0</v>
      </c>
      <c r="I212" s="12"/>
      <c r="J212" s="12"/>
      <c r="K212" s="12"/>
      <c r="L212" s="12"/>
      <c r="M212" s="12"/>
      <c r="N212" s="18"/>
      <c r="O212" s="12"/>
      <c r="P212" s="1">
        <f t="shared" si="202"/>
        <v>0</v>
      </c>
      <c r="Q212" s="27">
        <f t="shared" ref="Q212:Q222" si="220">+R212/1000</f>
        <v>0</v>
      </c>
      <c r="R212" s="16">
        <f t="shared" ref="R212:R222" si="221">+S212+T212+U212+V212+W212+X212+Y212+Z212+AA212+AB212+AC212+AD212</f>
        <v>0</v>
      </c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</row>
    <row r="213" spans="1:30" hidden="1" x14ac:dyDescent="0.35">
      <c r="A213" s="11" t="s">
        <v>336</v>
      </c>
      <c r="B213" s="12" t="s">
        <v>337</v>
      </c>
      <c r="C213" s="12"/>
      <c r="D213" s="12"/>
      <c r="E213" s="16">
        <f t="shared" si="218"/>
        <v>0</v>
      </c>
      <c r="F213" s="12"/>
      <c r="G213" s="12"/>
      <c r="H213" s="12">
        <f t="shared" si="219"/>
        <v>0</v>
      </c>
      <c r="I213" s="12"/>
      <c r="J213" s="12"/>
      <c r="K213" s="12"/>
      <c r="L213" s="12"/>
      <c r="M213" s="12"/>
      <c r="N213" s="21"/>
      <c r="O213" s="12"/>
      <c r="P213" s="1">
        <f t="shared" si="202"/>
        <v>0</v>
      </c>
      <c r="Q213" s="27">
        <f t="shared" si="220"/>
        <v>0</v>
      </c>
      <c r="R213" s="16">
        <f t="shared" si="221"/>
        <v>0</v>
      </c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</row>
    <row r="214" spans="1:30" hidden="1" x14ac:dyDescent="0.35">
      <c r="A214" s="11" t="s">
        <v>338</v>
      </c>
      <c r="B214" s="12" t="s">
        <v>339</v>
      </c>
      <c r="C214" s="12"/>
      <c r="D214" s="12"/>
      <c r="E214" s="16">
        <f t="shared" si="218"/>
        <v>0</v>
      </c>
      <c r="F214" s="12"/>
      <c r="G214" s="12"/>
      <c r="H214" s="12">
        <f t="shared" si="219"/>
        <v>0</v>
      </c>
      <c r="I214" s="12"/>
      <c r="J214" s="12"/>
      <c r="K214" s="12"/>
      <c r="L214" s="12"/>
      <c r="M214" s="12"/>
      <c r="N214" s="21"/>
      <c r="O214" s="12"/>
      <c r="P214" s="1">
        <f t="shared" si="202"/>
        <v>0</v>
      </c>
      <c r="Q214" s="27">
        <f t="shared" si="220"/>
        <v>0</v>
      </c>
      <c r="R214" s="16">
        <f t="shared" si="221"/>
        <v>0</v>
      </c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</row>
    <row r="215" spans="1:30" ht="21.45" hidden="1" x14ac:dyDescent="0.35">
      <c r="A215" s="11" t="s">
        <v>340</v>
      </c>
      <c r="B215" s="12" t="s">
        <v>341</v>
      </c>
      <c r="C215" s="12"/>
      <c r="D215" s="12"/>
      <c r="E215" s="16">
        <f t="shared" si="218"/>
        <v>0</v>
      </c>
      <c r="F215" s="12"/>
      <c r="G215" s="12"/>
      <c r="H215" s="12">
        <f t="shared" si="219"/>
        <v>0</v>
      </c>
      <c r="I215" s="12"/>
      <c r="J215" s="12"/>
      <c r="K215" s="12"/>
      <c r="L215" s="12"/>
      <c r="M215" s="12"/>
      <c r="N215" s="18"/>
      <c r="O215" s="12"/>
      <c r="P215" s="1">
        <f t="shared" si="202"/>
        <v>0</v>
      </c>
      <c r="Q215" s="27">
        <f t="shared" si="220"/>
        <v>0</v>
      </c>
      <c r="R215" s="16">
        <f t="shared" si="221"/>
        <v>0</v>
      </c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</row>
    <row r="216" spans="1:30" hidden="1" x14ac:dyDescent="0.35">
      <c r="A216" s="11" t="s">
        <v>342</v>
      </c>
      <c r="B216" s="12" t="s">
        <v>343</v>
      </c>
      <c r="C216" s="12"/>
      <c r="D216" s="12"/>
      <c r="E216" s="16">
        <f t="shared" si="218"/>
        <v>0</v>
      </c>
      <c r="F216" s="12"/>
      <c r="G216" s="12"/>
      <c r="H216" s="12">
        <f t="shared" si="219"/>
        <v>0</v>
      </c>
      <c r="I216" s="12"/>
      <c r="J216" s="12"/>
      <c r="K216" s="12"/>
      <c r="L216" s="12"/>
      <c r="M216" s="12"/>
      <c r="N216" s="21"/>
      <c r="O216" s="12"/>
      <c r="P216" s="1">
        <f t="shared" si="202"/>
        <v>0</v>
      </c>
      <c r="Q216" s="27">
        <f t="shared" si="220"/>
        <v>0</v>
      </c>
      <c r="R216" s="16">
        <f t="shared" si="221"/>
        <v>0</v>
      </c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</row>
    <row r="217" spans="1:30" hidden="1" x14ac:dyDescent="0.35">
      <c r="A217" s="11" t="s">
        <v>344</v>
      </c>
      <c r="B217" s="12" t="s">
        <v>345</v>
      </c>
      <c r="C217" s="12"/>
      <c r="D217" s="12"/>
      <c r="E217" s="16">
        <f t="shared" si="218"/>
        <v>0</v>
      </c>
      <c r="F217" s="12"/>
      <c r="G217" s="12"/>
      <c r="H217" s="12">
        <f t="shared" si="219"/>
        <v>0</v>
      </c>
      <c r="I217" s="12"/>
      <c r="J217" s="12"/>
      <c r="K217" s="12"/>
      <c r="L217" s="12"/>
      <c r="M217" s="12"/>
      <c r="N217" s="21"/>
      <c r="O217" s="12"/>
      <c r="P217" s="1">
        <f t="shared" si="202"/>
        <v>0</v>
      </c>
      <c r="Q217" s="27">
        <f t="shared" si="220"/>
        <v>0</v>
      </c>
      <c r="R217" s="16">
        <f t="shared" si="221"/>
        <v>0</v>
      </c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</row>
    <row r="218" spans="1:30" hidden="1" x14ac:dyDescent="0.35">
      <c r="A218" s="11" t="s">
        <v>346</v>
      </c>
      <c r="B218" s="12" t="s">
        <v>347</v>
      </c>
      <c r="C218" s="12"/>
      <c r="D218" s="12"/>
      <c r="E218" s="16">
        <f t="shared" si="218"/>
        <v>0</v>
      </c>
      <c r="F218" s="12"/>
      <c r="G218" s="12"/>
      <c r="H218" s="12">
        <f t="shared" si="219"/>
        <v>0</v>
      </c>
      <c r="I218" s="12"/>
      <c r="J218" s="12"/>
      <c r="K218" s="12"/>
      <c r="L218" s="12"/>
      <c r="M218" s="12"/>
      <c r="N218" s="21"/>
      <c r="O218" s="12"/>
      <c r="P218" s="1">
        <f t="shared" si="202"/>
        <v>0</v>
      </c>
      <c r="Q218" s="27">
        <f t="shared" si="220"/>
        <v>0</v>
      </c>
      <c r="R218" s="16">
        <f t="shared" si="221"/>
        <v>0</v>
      </c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</row>
    <row r="219" spans="1:30" hidden="1" x14ac:dyDescent="0.35">
      <c r="A219" s="11" t="s">
        <v>348</v>
      </c>
      <c r="B219" s="12" t="s">
        <v>349</v>
      </c>
      <c r="C219" s="12"/>
      <c r="D219" s="12"/>
      <c r="E219" s="16">
        <f t="shared" si="218"/>
        <v>0</v>
      </c>
      <c r="F219" s="12"/>
      <c r="G219" s="12"/>
      <c r="H219" s="12">
        <f t="shared" si="219"/>
        <v>0</v>
      </c>
      <c r="I219" s="12"/>
      <c r="J219" s="12"/>
      <c r="K219" s="12"/>
      <c r="L219" s="12"/>
      <c r="M219" s="12"/>
      <c r="N219" s="21"/>
      <c r="O219" s="12"/>
      <c r="P219" s="1">
        <f t="shared" si="202"/>
        <v>0</v>
      </c>
      <c r="Q219" s="27">
        <f t="shared" si="220"/>
        <v>0</v>
      </c>
      <c r="R219" s="16">
        <f t="shared" si="221"/>
        <v>0</v>
      </c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</row>
    <row r="220" spans="1:30" hidden="1" x14ac:dyDescent="0.35">
      <c r="A220" s="11" t="s">
        <v>350</v>
      </c>
      <c r="B220" s="12" t="s">
        <v>351</v>
      </c>
      <c r="C220" s="12"/>
      <c r="D220" s="12"/>
      <c r="E220" s="16">
        <f t="shared" si="218"/>
        <v>0</v>
      </c>
      <c r="F220" s="12"/>
      <c r="G220" s="12"/>
      <c r="H220" s="12">
        <f t="shared" si="219"/>
        <v>0</v>
      </c>
      <c r="I220" s="12"/>
      <c r="J220" s="12"/>
      <c r="K220" s="12"/>
      <c r="L220" s="12"/>
      <c r="M220" s="12"/>
      <c r="N220" s="21"/>
      <c r="O220" s="12"/>
      <c r="P220" s="1">
        <f t="shared" si="202"/>
        <v>0</v>
      </c>
      <c r="Q220" s="27">
        <f t="shared" si="220"/>
        <v>0</v>
      </c>
      <c r="R220" s="16">
        <f t="shared" si="221"/>
        <v>0</v>
      </c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</row>
    <row r="221" spans="1:30" ht="21.45" hidden="1" x14ac:dyDescent="0.35">
      <c r="A221" s="11" t="s">
        <v>352</v>
      </c>
      <c r="B221" s="12" t="s">
        <v>353</v>
      </c>
      <c r="C221" s="12"/>
      <c r="D221" s="12"/>
      <c r="E221" s="16">
        <f t="shared" si="218"/>
        <v>0</v>
      </c>
      <c r="F221" s="12"/>
      <c r="G221" s="12"/>
      <c r="H221" s="12">
        <f t="shared" si="219"/>
        <v>0</v>
      </c>
      <c r="I221" s="12"/>
      <c r="J221" s="12"/>
      <c r="K221" s="12"/>
      <c r="L221" s="12"/>
      <c r="M221" s="12"/>
      <c r="N221" s="21"/>
      <c r="O221" s="12"/>
      <c r="P221" s="1">
        <f t="shared" si="202"/>
        <v>0</v>
      </c>
      <c r="Q221" s="27">
        <f t="shared" si="220"/>
        <v>0</v>
      </c>
      <c r="R221" s="16">
        <f t="shared" si="221"/>
        <v>0</v>
      </c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</row>
    <row r="222" spans="1:30" hidden="1" x14ac:dyDescent="0.35">
      <c r="A222" s="11" t="s">
        <v>354</v>
      </c>
      <c r="B222" s="12" t="s">
        <v>355</v>
      </c>
      <c r="C222" s="12"/>
      <c r="D222" s="12"/>
      <c r="E222" s="16">
        <f t="shared" si="218"/>
        <v>0</v>
      </c>
      <c r="F222" s="12"/>
      <c r="G222" s="12"/>
      <c r="H222" s="12">
        <f t="shared" si="219"/>
        <v>0</v>
      </c>
      <c r="I222" s="12"/>
      <c r="J222" s="12"/>
      <c r="K222" s="12"/>
      <c r="L222" s="12"/>
      <c r="M222" s="12"/>
      <c r="N222" s="21"/>
      <c r="O222" s="12"/>
      <c r="P222" s="1">
        <f t="shared" si="202"/>
        <v>0</v>
      </c>
      <c r="Q222" s="27">
        <f t="shared" si="220"/>
        <v>0</v>
      </c>
      <c r="R222" s="16">
        <f t="shared" si="221"/>
        <v>0</v>
      </c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</row>
    <row r="223" spans="1:30" hidden="1" x14ac:dyDescent="0.35">
      <c r="A223" s="11" t="s">
        <v>356</v>
      </c>
      <c r="B223" s="12" t="s">
        <v>357</v>
      </c>
      <c r="C223" s="10">
        <f t="shared" ref="C223:O223" si="222">SUM(C224:C225)</f>
        <v>0</v>
      </c>
      <c r="D223" s="10">
        <f t="shared" si="222"/>
        <v>0</v>
      </c>
      <c r="E223" s="17">
        <f t="shared" si="222"/>
        <v>0</v>
      </c>
      <c r="F223" s="10">
        <f t="shared" si="222"/>
        <v>0</v>
      </c>
      <c r="G223" s="10">
        <f t="shared" si="222"/>
        <v>0</v>
      </c>
      <c r="H223" s="10">
        <f t="shared" si="222"/>
        <v>0</v>
      </c>
      <c r="I223" s="10">
        <f t="shared" si="222"/>
        <v>0</v>
      </c>
      <c r="J223" s="10">
        <f t="shared" si="222"/>
        <v>0</v>
      </c>
      <c r="K223" s="10">
        <f t="shared" si="222"/>
        <v>0</v>
      </c>
      <c r="L223" s="10">
        <f t="shared" si="222"/>
        <v>0</v>
      </c>
      <c r="M223" s="10">
        <f t="shared" si="222"/>
        <v>0</v>
      </c>
      <c r="N223" s="22">
        <f t="shared" si="222"/>
        <v>0</v>
      </c>
      <c r="O223" s="10">
        <f t="shared" si="222"/>
        <v>0</v>
      </c>
      <c r="P223" s="1">
        <f t="shared" si="202"/>
        <v>0</v>
      </c>
      <c r="Q223" s="27">
        <f>SUM(Q224:Q225)</f>
        <v>0</v>
      </c>
      <c r="R223" s="16">
        <f>+S223+T223+U223+V223</f>
        <v>0</v>
      </c>
      <c r="S223" s="27">
        <f t="shared" ref="S223:AD223" si="223">SUM(S224:S225)</f>
        <v>0</v>
      </c>
      <c r="T223" s="27">
        <f t="shared" si="223"/>
        <v>0</v>
      </c>
      <c r="U223" s="27">
        <f t="shared" si="223"/>
        <v>0</v>
      </c>
      <c r="V223" s="27">
        <f t="shared" si="223"/>
        <v>0</v>
      </c>
      <c r="W223" s="27">
        <f t="shared" si="223"/>
        <v>0</v>
      </c>
      <c r="X223" s="27">
        <f t="shared" si="223"/>
        <v>0</v>
      </c>
      <c r="Y223" s="27">
        <f t="shared" si="223"/>
        <v>0</v>
      </c>
      <c r="Z223" s="27">
        <f t="shared" si="223"/>
        <v>0</v>
      </c>
      <c r="AA223" s="27">
        <f t="shared" si="223"/>
        <v>0</v>
      </c>
      <c r="AB223" s="27">
        <f t="shared" si="223"/>
        <v>0</v>
      </c>
      <c r="AC223" s="27">
        <f t="shared" si="223"/>
        <v>0</v>
      </c>
      <c r="AD223" s="27">
        <f t="shared" si="223"/>
        <v>0</v>
      </c>
    </row>
    <row r="224" spans="1:30" hidden="1" x14ac:dyDescent="0.35">
      <c r="A224" s="11" t="s">
        <v>358</v>
      </c>
      <c r="B224" s="12" t="s">
        <v>359</v>
      </c>
      <c r="C224" s="12"/>
      <c r="D224" s="12"/>
      <c r="E224" s="16">
        <f>+Q224</f>
        <v>0</v>
      </c>
      <c r="F224" s="12"/>
      <c r="G224" s="12"/>
      <c r="H224" s="12">
        <f>+E224+F224-G224</f>
        <v>0</v>
      </c>
      <c r="I224" s="12"/>
      <c r="J224" s="12"/>
      <c r="K224" s="12"/>
      <c r="L224" s="12"/>
      <c r="M224" s="12"/>
      <c r="N224" s="21"/>
      <c r="O224" s="12"/>
      <c r="P224" s="1">
        <f t="shared" si="202"/>
        <v>0</v>
      </c>
      <c r="Q224" s="27">
        <f>+R224/1000</f>
        <v>0</v>
      </c>
      <c r="R224" s="16">
        <f>+S224+T224+U224+V224+W224+X224+Y224+Z224+AA224+AB224+AC224+AD224</f>
        <v>0</v>
      </c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</row>
    <row r="225" spans="1:30" hidden="1" x14ac:dyDescent="0.35">
      <c r="A225" s="9" t="s">
        <v>360</v>
      </c>
      <c r="B225" s="12" t="s">
        <v>361</v>
      </c>
      <c r="C225" s="12"/>
      <c r="D225" s="12"/>
      <c r="E225" s="16">
        <f>+Q225</f>
        <v>0</v>
      </c>
      <c r="F225" s="12"/>
      <c r="G225" s="12"/>
      <c r="H225" s="12">
        <f>+E225+F225-G225</f>
        <v>0</v>
      </c>
      <c r="I225" s="12"/>
      <c r="J225" s="12"/>
      <c r="K225" s="12"/>
      <c r="L225" s="12"/>
      <c r="M225" s="12"/>
      <c r="N225" s="21"/>
      <c r="O225" s="12"/>
      <c r="P225" s="1">
        <f t="shared" si="202"/>
        <v>0</v>
      </c>
      <c r="Q225" s="27">
        <f>+R225/1000</f>
        <v>0</v>
      </c>
      <c r="R225" s="16">
        <f>+S225+T225+U225+V225+W225+X225+Y225+Z225+AA225+AB225+AC225+AD225</f>
        <v>0</v>
      </c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</row>
    <row r="226" spans="1:30" s="25" customFormat="1" ht="15" hidden="1" x14ac:dyDescent="0.3">
      <c r="A226" s="24" t="s">
        <v>463</v>
      </c>
      <c r="B226" s="17"/>
      <c r="C226" s="52">
        <f t="shared" ref="C226:O226" si="224">+C62+C40+C34+C7</f>
        <v>38745</v>
      </c>
      <c r="D226" s="52">
        <f t="shared" si="224"/>
        <v>290215.7</v>
      </c>
      <c r="E226" s="52">
        <f t="shared" si="224"/>
        <v>5658386</v>
      </c>
      <c r="F226" s="52">
        <f t="shared" si="224"/>
        <v>73394.399999999994</v>
      </c>
      <c r="G226" s="52">
        <f t="shared" si="224"/>
        <v>707520.21</v>
      </c>
      <c r="H226" s="52">
        <f t="shared" si="224"/>
        <v>6292511.8100000005</v>
      </c>
      <c r="I226" s="52">
        <f t="shared" si="224"/>
        <v>6135868.2887399998</v>
      </c>
      <c r="J226" s="52">
        <f t="shared" si="224"/>
        <v>2025</v>
      </c>
      <c r="K226" s="52">
        <f t="shared" si="224"/>
        <v>0</v>
      </c>
      <c r="L226" s="52">
        <f t="shared" si="224"/>
        <v>0</v>
      </c>
      <c r="M226" s="52">
        <f t="shared" si="224"/>
        <v>0</v>
      </c>
      <c r="N226" s="52">
        <f t="shared" si="224"/>
        <v>28239.453570000001</v>
      </c>
      <c r="O226" s="52">
        <f t="shared" si="224"/>
        <v>0</v>
      </c>
      <c r="P226" s="30">
        <f t="shared" si="202"/>
        <v>1</v>
      </c>
      <c r="Q226" s="28">
        <f>+R226</f>
        <v>5658386</v>
      </c>
      <c r="R226" s="17">
        <f t="shared" ref="R226:AD226" si="225">+R62+R40+R34+R7</f>
        <v>5658386</v>
      </c>
      <c r="S226" s="28">
        <f t="shared" si="225"/>
        <v>437834</v>
      </c>
      <c r="T226" s="28">
        <f t="shared" si="225"/>
        <v>413563</v>
      </c>
      <c r="U226" s="28">
        <f t="shared" si="225"/>
        <v>425239</v>
      </c>
      <c r="V226" s="28">
        <f t="shared" si="225"/>
        <v>635515</v>
      </c>
      <c r="W226" s="28">
        <f t="shared" si="225"/>
        <v>486486</v>
      </c>
      <c r="X226" s="28">
        <f t="shared" si="225"/>
        <v>486306</v>
      </c>
      <c r="Y226" s="28">
        <f t="shared" si="225"/>
        <v>617466</v>
      </c>
      <c r="Z226" s="28">
        <f t="shared" si="225"/>
        <v>486396</v>
      </c>
      <c r="AA226" s="28">
        <f t="shared" si="225"/>
        <v>486396</v>
      </c>
      <c r="AB226" s="28">
        <f t="shared" si="225"/>
        <v>616374</v>
      </c>
      <c r="AC226" s="28">
        <f t="shared" si="225"/>
        <v>494618</v>
      </c>
      <c r="AD226" s="28">
        <f t="shared" si="225"/>
        <v>72193</v>
      </c>
    </row>
    <row r="227" spans="1:30" x14ac:dyDescent="0.35">
      <c r="N227" s="23"/>
      <c r="P227" s="2"/>
      <c r="Q227" s="77"/>
      <c r="R227" s="78"/>
    </row>
    <row r="228" spans="1:30" x14ac:dyDescent="0.35">
      <c r="N228" s="23"/>
      <c r="P228" s="2"/>
      <c r="Q228" s="77"/>
      <c r="R228" s="78"/>
    </row>
    <row r="229" spans="1:30" x14ac:dyDescent="0.35">
      <c r="N229" s="23"/>
      <c r="P229" s="2"/>
      <c r="Q229" s="77"/>
      <c r="R229" s="78"/>
    </row>
    <row r="230" spans="1:30" x14ac:dyDescent="0.35">
      <c r="N230" s="23"/>
      <c r="P230" s="2"/>
      <c r="Q230" s="77"/>
      <c r="R230" s="78"/>
    </row>
    <row r="231" spans="1:30" x14ac:dyDescent="0.35">
      <c r="N231" s="23"/>
      <c r="P231" s="2"/>
      <c r="Q231" s="77"/>
      <c r="R231" s="78"/>
    </row>
    <row r="232" spans="1:30" x14ac:dyDescent="0.35">
      <c r="N232" s="23"/>
      <c r="P232" s="2"/>
      <c r="Q232" s="77"/>
      <c r="R232" s="78"/>
    </row>
    <row r="233" spans="1:30" x14ac:dyDescent="0.35">
      <c r="N233" s="23"/>
      <c r="P233" s="2"/>
      <c r="Q233" s="77"/>
      <c r="R233" s="78"/>
    </row>
    <row r="234" spans="1:30" x14ac:dyDescent="0.35">
      <c r="N234" s="23"/>
      <c r="P234" s="2"/>
      <c r="Q234" s="77"/>
      <c r="R234" s="78"/>
    </row>
    <row r="235" spans="1:30" x14ac:dyDescent="0.35">
      <c r="G235" s="14"/>
      <c r="H235" s="33"/>
      <c r="N235" s="23"/>
      <c r="P235" s="2"/>
      <c r="Q235" s="77"/>
      <c r="R235" s="78"/>
    </row>
    <row r="236" spans="1:30" x14ac:dyDescent="0.35">
      <c r="N236" s="23"/>
      <c r="P236" s="2"/>
      <c r="Q236" s="77"/>
      <c r="R236" s="78"/>
    </row>
    <row r="237" spans="1:30" x14ac:dyDescent="0.35">
      <c r="N237" s="23"/>
      <c r="P237" s="2"/>
      <c r="Q237" s="77"/>
      <c r="R237" s="78"/>
    </row>
    <row r="238" spans="1:30" x14ac:dyDescent="0.35">
      <c r="N238" s="23"/>
      <c r="P238" s="2"/>
      <c r="Q238" s="77"/>
      <c r="R238" s="78"/>
    </row>
    <row r="239" spans="1:30" x14ac:dyDescent="0.35">
      <c r="N239" s="23"/>
      <c r="P239" s="2"/>
      <c r="Q239" s="77"/>
      <c r="R239" s="78"/>
    </row>
    <row r="240" spans="1:30" x14ac:dyDescent="0.35">
      <c r="N240" s="23"/>
      <c r="P240" s="2"/>
      <c r="Q240" s="77"/>
      <c r="R240" s="78"/>
    </row>
    <row r="241" spans="14:18" x14ac:dyDescent="0.35">
      <c r="N241" s="23"/>
      <c r="P241" s="2"/>
      <c r="Q241" s="77"/>
      <c r="R241" s="78"/>
    </row>
    <row r="242" spans="14:18" x14ac:dyDescent="0.35">
      <c r="N242" s="23"/>
      <c r="P242" s="2"/>
      <c r="Q242" s="77"/>
      <c r="R242" s="78"/>
    </row>
    <row r="243" spans="14:18" x14ac:dyDescent="0.35">
      <c r="N243" s="23"/>
      <c r="P243" s="2"/>
      <c r="Q243" s="77"/>
      <c r="R243" s="78"/>
    </row>
    <row r="244" spans="14:18" x14ac:dyDescent="0.35">
      <c r="N244" s="23"/>
      <c r="P244" s="2"/>
      <c r="Q244" s="77"/>
      <c r="R244" s="78"/>
    </row>
    <row r="245" spans="14:18" x14ac:dyDescent="0.35">
      <c r="N245" s="23"/>
      <c r="P245" s="2"/>
      <c r="Q245" s="77"/>
      <c r="R245" s="78"/>
    </row>
    <row r="246" spans="14:18" x14ac:dyDescent="0.35">
      <c r="N246" s="23"/>
      <c r="P246" s="2"/>
      <c r="Q246" s="77"/>
      <c r="R246" s="78"/>
    </row>
    <row r="247" spans="14:18" x14ac:dyDescent="0.35">
      <c r="N247" s="23"/>
      <c r="P247" s="2"/>
      <c r="Q247" s="77"/>
      <c r="R247" s="78"/>
    </row>
    <row r="248" spans="14:18" x14ac:dyDescent="0.35">
      <c r="N248" s="23"/>
      <c r="P248" s="2"/>
      <c r="Q248" s="77"/>
      <c r="R248" s="78"/>
    </row>
    <row r="249" spans="14:18" x14ac:dyDescent="0.35">
      <c r="N249" s="23"/>
      <c r="P249" s="2"/>
      <c r="Q249" s="77"/>
      <c r="R249" s="78"/>
    </row>
    <row r="250" spans="14:18" x14ac:dyDescent="0.35">
      <c r="N250" s="23"/>
    </row>
    <row r="251" spans="14:18" x14ac:dyDescent="0.35">
      <c r="N251" s="23"/>
    </row>
    <row r="252" spans="14:18" x14ac:dyDescent="0.35">
      <c r="N252" s="23"/>
    </row>
    <row r="253" spans="14:18" x14ac:dyDescent="0.35">
      <c r="N253" s="23"/>
    </row>
    <row r="254" spans="14:18" x14ac:dyDescent="0.35">
      <c r="N254" s="23"/>
    </row>
    <row r="255" spans="14:18" x14ac:dyDescent="0.35">
      <c r="N255" s="23"/>
    </row>
    <row r="256" spans="14:18" x14ac:dyDescent="0.35">
      <c r="N256" s="23"/>
    </row>
    <row r="257" spans="14:14" x14ac:dyDescent="0.35">
      <c r="N257" s="23"/>
    </row>
    <row r="258" spans="14:14" x14ac:dyDescent="0.35">
      <c r="N258" s="23"/>
    </row>
    <row r="259" spans="14:14" x14ac:dyDescent="0.35">
      <c r="N259" s="23"/>
    </row>
  </sheetData>
  <sheetProtection formatCells="0" formatColumns="0" formatRows="0" insertColumns="0" insertRows="0" insertHyperlinks="0" deleteColumns="0" deleteRows="0" sort="0" autoFilter="0" pivotTables="0"/>
  <autoFilter ref="A5:DK226" xr:uid="{00000000-0009-0000-0000-000000000000}">
    <filterColumn colId="15">
      <filters>
        <filter val="1"/>
      </filters>
    </filterColumn>
  </autoFilter>
  <mergeCells count="9">
    <mergeCell ref="A2:O2"/>
    <mergeCell ref="A4:A5"/>
    <mergeCell ref="B4:B5"/>
    <mergeCell ref="C4:D4"/>
    <mergeCell ref="E4:E5"/>
    <mergeCell ref="F4:G4"/>
    <mergeCell ref="H4:I4"/>
    <mergeCell ref="J4:N4"/>
    <mergeCell ref="O4:O5"/>
  </mergeCells>
  <printOptions horizontalCentered="1"/>
  <pageMargins left="0.11811023622047245" right="0.11811023622047245" top="0.23622047244094491" bottom="0.19685039370078741" header="0.15748031496062992" footer="0.1181102362204724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70C0"/>
  </sheetPr>
  <dimension ref="A2:DB258"/>
  <sheetViews>
    <sheetView tabSelected="1" showOutlineSymbols="0" view="pageBreakPreview" topLeftCell="A86" zoomScale="115" zoomScaleNormal="115" zoomScaleSheetLayoutView="115" workbookViewId="0">
      <selection activeCell="I218" sqref="I218"/>
    </sheetView>
  </sheetViews>
  <sheetFormatPr defaultColWidth="9.15234375" defaultRowHeight="12.9" x14ac:dyDescent="0.35"/>
  <cols>
    <col min="1" max="1" width="49.15234375" style="34" customWidth="1"/>
    <col min="2" max="2" width="9.15234375" style="34"/>
    <col min="3" max="3" width="11.921875" style="35" bestFit="1" customWidth="1"/>
    <col min="4" max="4" width="12.23046875" style="35" bestFit="1" customWidth="1"/>
    <col min="5" max="5" width="11.3828125" style="35" customWidth="1"/>
    <col min="6" max="7" width="10.3828125" style="35" customWidth="1"/>
    <col min="8" max="8" width="13.3828125" style="35" customWidth="1"/>
    <col min="9" max="9" width="18.61328125" style="35" bestFit="1" customWidth="1"/>
    <col min="10" max="10" width="12.53515625" style="35" customWidth="1"/>
    <col min="11" max="11" width="9.53515625" style="35" customWidth="1"/>
    <col min="12" max="12" width="12.61328125" style="35" customWidth="1"/>
    <col min="13" max="13" width="12.53515625" style="35" customWidth="1"/>
    <col min="14" max="14" width="15.15234375" style="35" customWidth="1"/>
    <col min="15" max="15" width="14.15234375" style="35" customWidth="1"/>
    <col min="16" max="16" width="11.53515625" style="34" bestFit="1" customWidth="1"/>
    <col min="17" max="17" width="13.53515625" style="34" bestFit="1" customWidth="1"/>
    <col min="18" max="18" width="13.15234375" style="34" bestFit="1" customWidth="1"/>
    <col min="19" max="19" width="10.69140625" style="34" bestFit="1" customWidth="1"/>
    <col min="20" max="16384" width="9.15234375" style="34"/>
  </cols>
  <sheetData>
    <row r="2" spans="1:106" ht="71.150000000000006" customHeight="1" x14ac:dyDescent="0.4">
      <c r="A2" s="83" t="s">
        <v>537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06" ht="17.600000000000001" x14ac:dyDescent="0.4"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06" ht="12.75" customHeight="1" x14ac:dyDescent="0.35">
      <c r="C4" s="43"/>
      <c r="D4" s="43"/>
      <c r="E4" s="43"/>
      <c r="F4" s="43"/>
      <c r="G4" s="43"/>
      <c r="H4" s="43"/>
      <c r="O4" s="44" t="s">
        <v>430</v>
      </c>
    </row>
    <row r="5" spans="1:106" ht="29.15" customHeight="1" x14ac:dyDescent="0.35">
      <c r="A5" s="84" t="s">
        <v>531</v>
      </c>
      <c r="B5" s="86" t="s">
        <v>413</v>
      </c>
      <c r="C5" s="86" t="s">
        <v>414</v>
      </c>
      <c r="D5" s="86"/>
      <c r="E5" s="86" t="s">
        <v>417</v>
      </c>
      <c r="F5" s="86" t="s">
        <v>465</v>
      </c>
      <c r="G5" s="86"/>
      <c r="H5" s="86" t="s">
        <v>538</v>
      </c>
      <c r="I5" s="86"/>
      <c r="J5" s="86" t="s">
        <v>423</v>
      </c>
      <c r="K5" s="86"/>
      <c r="L5" s="86"/>
      <c r="M5" s="86"/>
      <c r="N5" s="86"/>
      <c r="O5" s="86" t="s">
        <v>429</v>
      </c>
      <c r="R5" s="37"/>
      <c r="S5" s="37"/>
    </row>
    <row r="6" spans="1:106" ht="45" customHeight="1" x14ac:dyDescent="0.35">
      <c r="A6" s="84"/>
      <c r="B6" s="86"/>
      <c r="C6" s="36" t="s">
        <v>464</v>
      </c>
      <c r="D6" s="36" t="s">
        <v>416</v>
      </c>
      <c r="E6" s="86"/>
      <c r="F6" s="72" t="s">
        <v>466</v>
      </c>
      <c r="G6" s="36" t="s">
        <v>420</v>
      </c>
      <c r="H6" s="36" t="s">
        <v>467</v>
      </c>
      <c r="I6" s="36" t="s">
        <v>422</v>
      </c>
      <c r="J6" s="36" t="s">
        <v>424</v>
      </c>
      <c r="K6" s="36" t="s">
        <v>468</v>
      </c>
      <c r="L6" s="36" t="s">
        <v>469</v>
      </c>
      <c r="M6" s="36" t="s">
        <v>427</v>
      </c>
      <c r="N6" s="36" t="s">
        <v>428</v>
      </c>
      <c r="O6" s="86"/>
    </row>
    <row r="7" spans="1:106" ht="27.65" customHeight="1" x14ac:dyDescent="0.35">
      <c r="A7" s="86" t="s">
        <v>463</v>
      </c>
      <c r="B7" s="38"/>
      <c r="C7" s="53">
        <f>+C8+C35+C41+C63</f>
        <v>164935.39999999997</v>
      </c>
      <c r="D7" s="53">
        <f t="shared" ref="D7:O7" si="0">+D8+D35+D41+D63</f>
        <v>61583.8</v>
      </c>
      <c r="E7" s="53">
        <f t="shared" si="0"/>
        <v>0</v>
      </c>
      <c r="F7" s="53">
        <f t="shared" si="0"/>
        <v>0</v>
      </c>
      <c r="G7" s="53">
        <f t="shared" si="0"/>
        <v>0</v>
      </c>
      <c r="H7" s="53">
        <f t="shared" si="0"/>
        <v>1947062.8646999998</v>
      </c>
      <c r="I7" s="53">
        <f t="shared" si="0"/>
        <v>1947062.8646999998</v>
      </c>
      <c r="J7" s="53">
        <f t="shared" si="0"/>
        <v>425209.99499999994</v>
      </c>
      <c r="K7" s="53">
        <f t="shared" si="0"/>
        <v>0</v>
      </c>
      <c r="L7" s="53">
        <f t="shared" si="0"/>
        <v>281980.59999999998</v>
      </c>
      <c r="M7" s="53">
        <f t="shared" si="0"/>
        <v>0</v>
      </c>
      <c r="N7" s="54">
        <f t="shared" si="0"/>
        <v>1140583.3320000002</v>
      </c>
      <c r="O7" s="53">
        <f t="shared" si="0"/>
        <v>0</v>
      </c>
      <c r="P7" s="34">
        <f>IF(+C7+D7+E7+F7+G7+H7+I7+J7+K7+L7+M7+N7&lt;&gt;0,1,0)</f>
        <v>1</v>
      </c>
      <c r="Q7" s="37">
        <f>+J7+K7+L7+M7+N7</f>
        <v>1847773.9270000001</v>
      </c>
    </row>
    <row r="8" spans="1:106" ht="29.25" hidden="1" customHeight="1" x14ac:dyDescent="0.35">
      <c r="A8" s="86" t="s">
        <v>13</v>
      </c>
      <c r="B8" s="8" t="s">
        <v>14</v>
      </c>
      <c r="C8" s="8">
        <f t="shared" ref="C8:O9" si="1">+C9</f>
        <v>0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20">
        <f t="shared" si="1"/>
        <v>0</v>
      </c>
      <c r="O8" s="8">
        <f t="shared" si="1"/>
        <v>0</v>
      </c>
      <c r="P8" s="34">
        <f t="shared" ref="P8:P71" si="2">IF(+C8+D8+E8+F8+G8+H8+I8+J8+K8+L8+M8+N8&lt;&gt;0,1,0)</f>
        <v>0</v>
      </c>
      <c r="Q8" s="37">
        <f t="shared" ref="Q8:Q71" si="3">+J8+K8+L8+M8+N8</f>
        <v>0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5.75" hidden="1" customHeight="1" x14ac:dyDescent="0.35">
      <c r="A9" s="9" t="s">
        <v>15</v>
      </c>
      <c r="B9" s="12" t="s">
        <v>16</v>
      </c>
      <c r="C9" s="12">
        <f t="shared" si="1"/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21">
        <f t="shared" si="1"/>
        <v>0</v>
      </c>
      <c r="O9" s="12">
        <f t="shared" si="1"/>
        <v>0</v>
      </c>
      <c r="P9" s="34">
        <f t="shared" si="2"/>
        <v>0</v>
      </c>
      <c r="Q9" s="37">
        <f t="shared" si="3"/>
        <v>0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21" hidden="1" customHeight="1" x14ac:dyDescent="0.35">
      <c r="A10" s="9" t="s">
        <v>17</v>
      </c>
      <c r="B10" s="12" t="s">
        <v>18</v>
      </c>
      <c r="C10" s="12">
        <f t="shared" ref="C10:O10" si="4">+C11+C12+C18+C26</f>
        <v>0</v>
      </c>
      <c r="D10" s="12">
        <f t="shared" si="4"/>
        <v>0</v>
      </c>
      <c r="E10" s="12">
        <f t="shared" si="4"/>
        <v>0</v>
      </c>
      <c r="F10" s="12">
        <f t="shared" si="4"/>
        <v>0</v>
      </c>
      <c r="G10" s="12">
        <f t="shared" si="4"/>
        <v>0</v>
      </c>
      <c r="H10" s="12">
        <f t="shared" si="4"/>
        <v>0</v>
      </c>
      <c r="I10" s="12">
        <f t="shared" si="4"/>
        <v>0</v>
      </c>
      <c r="J10" s="12">
        <f t="shared" si="4"/>
        <v>0</v>
      </c>
      <c r="K10" s="12">
        <f t="shared" si="4"/>
        <v>0</v>
      </c>
      <c r="L10" s="12">
        <f t="shared" si="4"/>
        <v>0</v>
      </c>
      <c r="M10" s="12">
        <f t="shared" si="4"/>
        <v>0</v>
      </c>
      <c r="N10" s="21">
        <f t="shared" si="4"/>
        <v>0</v>
      </c>
      <c r="O10" s="12">
        <f t="shared" si="4"/>
        <v>0</v>
      </c>
      <c r="P10" s="34">
        <f t="shared" si="2"/>
        <v>0</v>
      </c>
      <c r="Q10" s="37">
        <f t="shared" si="3"/>
        <v>0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31.5" hidden="1" customHeight="1" x14ac:dyDescent="0.35">
      <c r="A11" s="9" t="s">
        <v>19</v>
      </c>
      <c r="B11" s="12" t="s">
        <v>20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1"/>
      <c r="O11" s="12"/>
      <c r="P11" s="34">
        <f t="shared" si="2"/>
        <v>0</v>
      </c>
      <c r="Q11" s="37">
        <f t="shared" si="3"/>
        <v>0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idden="1" x14ac:dyDescent="0.35">
      <c r="A12" s="9" t="s">
        <v>21</v>
      </c>
      <c r="B12" s="12" t="s">
        <v>22</v>
      </c>
      <c r="C12" s="12">
        <f t="shared" ref="C12:O12" si="5">+C13+C14+C15+C16</f>
        <v>0</v>
      </c>
      <c r="D12" s="12">
        <f t="shared" si="5"/>
        <v>0</v>
      </c>
      <c r="E12" s="12">
        <f t="shared" si="5"/>
        <v>0</v>
      </c>
      <c r="F12" s="12">
        <f t="shared" si="5"/>
        <v>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12">
        <f t="shared" si="5"/>
        <v>0</v>
      </c>
      <c r="K12" s="12">
        <f t="shared" si="5"/>
        <v>0</v>
      </c>
      <c r="L12" s="12">
        <f t="shared" si="5"/>
        <v>0</v>
      </c>
      <c r="M12" s="12">
        <f t="shared" si="5"/>
        <v>0</v>
      </c>
      <c r="N12" s="21">
        <f t="shared" si="5"/>
        <v>0</v>
      </c>
      <c r="O12" s="12">
        <f t="shared" si="5"/>
        <v>0</v>
      </c>
      <c r="P12" s="34">
        <f t="shared" si="2"/>
        <v>0</v>
      </c>
      <c r="Q12" s="37">
        <f t="shared" si="3"/>
        <v>0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32.15" hidden="1" x14ac:dyDescent="0.35">
      <c r="A13" s="9" t="s">
        <v>23</v>
      </c>
      <c r="B13" s="12" t="s">
        <v>24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1"/>
      <c r="O13" s="12"/>
      <c r="P13" s="34">
        <f t="shared" si="2"/>
        <v>0</v>
      </c>
      <c r="Q13" s="37">
        <f t="shared" si="3"/>
        <v>0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idden="1" x14ac:dyDescent="0.35">
      <c r="A14" s="9" t="s">
        <v>25</v>
      </c>
      <c r="B14" s="12" t="s">
        <v>26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1"/>
      <c r="O14" s="12"/>
      <c r="P14" s="34">
        <f t="shared" si="2"/>
        <v>0</v>
      </c>
      <c r="Q14" s="37">
        <f t="shared" si="3"/>
        <v>0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21.45" hidden="1" x14ac:dyDescent="0.35">
      <c r="A15" s="9" t="s">
        <v>27</v>
      </c>
      <c r="B15" s="12" t="s">
        <v>28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1"/>
      <c r="O15" s="12"/>
      <c r="P15" s="34">
        <f t="shared" si="2"/>
        <v>0</v>
      </c>
      <c r="Q15" s="37">
        <f t="shared" si="3"/>
        <v>0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idden="1" x14ac:dyDescent="0.35">
      <c r="A16" s="9" t="s">
        <v>29</v>
      </c>
      <c r="B16" s="12" t="s">
        <v>30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1"/>
      <c r="O16" s="12"/>
      <c r="P16" s="34">
        <f t="shared" si="2"/>
        <v>0</v>
      </c>
      <c r="Q16" s="37">
        <f t="shared" si="3"/>
        <v>0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idden="1" x14ac:dyDescent="0.35">
      <c r="A17" s="9" t="s">
        <v>31</v>
      </c>
      <c r="B17" s="12" t="s">
        <v>32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1"/>
      <c r="O17" s="12"/>
      <c r="P17" s="34">
        <f t="shared" si="2"/>
        <v>0</v>
      </c>
      <c r="Q17" s="37">
        <f t="shared" si="3"/>
        <v>0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idden="1" x14ac:dyDescent="0.35">
      <c r="A18" s="9" t="s">
        <v>33</v>
      </c>
      <c r="B18" s="12" t="s">
        <v>34</v>
      </c>
      <c r="C18" s="12">
        <f t="shared" ref="C18:O18" si="6">+C19+C20+C21+C22+C23+C24+C25</f>
        <v>0</v>
      </c>
      <c r="D18" s="12">
        <f t="shared" si="6"/>
        <v>0</v>
      </c>
      <c r="E18" s="12">
        <f t="shared" si="6"/>
        <v>0</v>
      </c>
      <c r="F18" s="12">
        <f t="shared" si="6"/>
        <v>0</v>
      </c>
      <c r="G18" s="12">
        <f t="shared" si="6"/>
        <v>0</v>
      </c>
      <c r="H18" s="12">
        <f t="shared" si="6"/>
        <v>0</v>
      </c>
      <c r="I18" s="12">
        <f t="shared" si="6"/>
        <v>0</v>
      </c>
      <c r="J18" s="12">
        <f t="shared" si="6"/>
        <v>0</v>
      </c>
      <c r="K18" s="12">
        <f t="shared" si="6"/>
        <v>0</v>
      </c>
      <c r="L18" s="12">
        <f t="shared" si="6"/>
        <v>0</v>
      </c>
      <c r="M18" s="12">
        <f t="shared" si="6"/>
        <v>0</v>
      </c>
      <c r="N18" s="21">
        <f t="shared" si="6"/>
        <v>0</v>
      </c>
      <c r="O18" s="12">
        <f t="shared" si="6"/>
        <v>0</v>
      </c>
      <c r="P18" s="34">
        <f t="shared" si="2"/>
        <v>0</v>
      </c>
      <c r="Q18" s="37">
        <f t="shared" si="3"/>
        <v>0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idden="1" x14ac:dyDescent="0.35">
      <c r="A19" s="9" t="s">
        <v>35</v>
      </c>
      <c r="B19" s="12" t="s">
        <v>36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1"/>
      <c r="O19" s="12"/>
      <c r="P19" s="34">
        <f t="shared" si="2"/>
        <v>0</v>
      </c>
      <c r="Q19" s="37">
        <f t="shared" si="3"/>
        <v>0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idden="1" x14ac:dyDescent="0.35">
      <c r="A20" s="9" t="s">
        <v>37</v>
      </c>
      <c r="B20" s="12" t="s">
        <v>38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1"/>
      <c r="O20" s="12"/>
      <c r="P20" s="34">
        <f t="shared" si="2"/>
        <v>0</v>
      </c>
      <c r="Q20" s="37">
        <f t="shared" si="3"/>
        <v>0</v>
      </c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hidden="1" customHeight="1" x14ac:dyDescent="0.35">
      <c r="A21" s="9" t="s">
        <v>39</v>
      </c>
      <c r="B21" s="12" t="s">
        <v>40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1"/>
      <c r="O21" s="12"/>
      <c r="P21" s="34">
        <f t="shared" si="2"/>
        <v>0</v>
      </c>
      <c r="Q21" s="37">
        <f t="shared" si="3"/>
        <v>0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hidden="1" x14ac:dyDescent="0.35">
      <c r="A22" s="9" t="s">
        <v>41</v>
      </c>
      <c r="B22" s="12" t="s">
        <v>42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1"/>
      <c r="O22" s="12"/>
      <c r="P22" s="34">
        <f t="shared" si="2"/>
        <v>0</v>
      </c>
      <c r="Q22" s="37">
        <f t="shared" si="3"/>
        <v>0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</row>
    <row r="23" spans="1:106" hidden="1" x14ac:dyDescent="0.35">
      <c r="A23" s="9" t="s">
        <v>43</v>
      </c>
      <c r="B23" s="12" t="s">
        <v>44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1"/>
      <c r="O23" s="12"/>
      <c r="P23" s="34">
        <f t="shared" si="2"/>
        <v>0</v>
      </c>
      <c r="Q23" s="37">
        <f t="shared" si="3"/>
        <v>0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</row>
    <row r="24" spans="1:106" ht="32.15" hidden="1" x14ac:dyDescent="0.35">
      <c r="A24" s="9" t="s">
        <v>45</v>
      </c>
      <c r="B24" s="12" t="s">
        <v>46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1"/>
      <c r="O24" s="12"/>
      <c r="P24" s="34">
        <f t="shared" si="2"/>
        <v>0</v>
      </c>
      <c r="Q24" s="37">
        <f t="shared" si="3"/>
        <v>0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</row>
    <row r="25" spans="1:106" ht="21.45" hidden="1" x14ac:dyDescent="0.35">
      <c r="A25" s="9" t="s">
        <v>47</v>
      </c>
      <c r="B25" s="12" t="s">
        <v>48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1"/>
      <c r="O25" s="12"/>
      <c r="P25" s="34">
        <f t="shared" si="2"/>
        <v>0</v>
      </c>
      <c r="Q25" s="37">
        <f t="shared" si="3"/>
        <v>0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</row>
    <row r="26" spans="1:106" ht="15" hidden="1" customHeight="1" x14ac:dyDescent="0.35">
      <c r="A26" s="9" t="s">
        <v>49</v>
      </c>
      <c r="B26" s="12" t="s">
        <v>50</v>
      </c>
      <c r="C26" s="12">
        <f t="shared" ref="C26:O26" si="7">+C27+C28+C29+C30</f>
        <v>0</v>
      </c>
      <c r="D26" s="12">
        <f t="shared" si="7"/>
        <v>0</v>
      </c>
      <c r="E26" s="12">
        <f t="shared" si="7"/>
        <v>0</v>
      </c>
      <c r="F26" s="12">
        <f t="shared" si="7"/>
        <v>0</v>
      </c>
      <c r="G26" s="12">
        <f t="shared" si="7"/>
        <v>0</v>
      </c>
      <c r="H26" s="12">
        <f t="shared" si="7"/>
        <v>0</v>
      </c>
      <c r="I26" s="12">
        <f t="shared" si="7"/>
        <v>0</v>
      </c>
      <c r="J26" s="12">
        <f t="shared" si="7"/>
        <v>0</v>
      </c>
      <c r="K26" s="12">
        <f t="shared" si="7"/>
        <v>0</v>
      </c>
      <c r="L26" s="12">
        <f t="shared" si="7"/>
        <v>0</v>
      </c>
      <c r="M26" s="12">
        <f t="shared" si="7"/>
        <v>0</v>
      </c>
      <c r="N26" s="21">
        <f t="shared" si="7"/>
        <v>0</v>
      </c>
      <c r="O26" s="12">
        <f t="shared" si="7"/>
        <v>0</v>
      </c>
      <c r="P26" s="34">
        <f t="shared" si="2"/>
        <v>0</v>
      </c>
      <c r="Q26" s="37">
        <f t="shared" si="3"/>
        <v>0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</row>
    <row r="27" spans="1:106" ht="15" hidden="1" customHeight="1" x14ac:dyDescent="0.35">
      <c r="A27" s="9" t="s">
        <v>51</v>
      </c>
      <c r="B27" s="12" t="s">
        <v>52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1"/>
      <c r="O27" s="12"/>
      <c r="P27" s="34">
        <f t="shared" si="2"/>
        <v>0</v>
      </c>
      <c r="Q27" s="37">
        <f t="shared" si="3"/>
        <v>0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</row>
    <row r="28" spans="1:106" ht="15" hidden="1" customHeight="1" x14ac:dyDescent="0.35">
      <c r="A28" s="9" t="s">
        <v>53</v>
      </c>
      <c r="B28" s="12" t="s">
        <v>54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1"/>
      <c r="O28" s="12"/>
      <c r="P28" s="34">
        <f t="shared" si="2"/>
        <v>0</v>
      </c>
      <c r="Q28" s="37">
        <f t="shared" si="3"/>
        <v>0</v>
      </c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</row>
    <row r="29" spans="1:106" ht="27" hidden="1" customHeight="1" x14ac:dyDescent="0.35">
      <c r="A29" s="9" t="s">
        <v>55</v>
      </c>
      <c r="B29" s="12" t="s">
        <v>56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1"/>
      <c r="O29" s="12"/>
      <c r="P29" s="34">
        <f t="shared" si="2"/>
        <v>0</v>
      </c>
      <c r="Q29" s="37">
        <f t="shared" si="3"/>
        <v>0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</row>
    <row r="30" spans="1:106" ht="15" hidden="1" customHeight="1" x14ac:dyDescent="0.35">
      <c r="A30" s="9" t="s">
        <v>57</v>
      </c>
      <c r="B30" s="12" t="s">
        <v>58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1"/>
      <c r="O30" s="12"/>
      <c r="P30" s="34">
        <f t="shared" si="2"/>
        <v>0</v>
      </c>
      <c r="Q30" s="37">
        <f t="shared" si="3"/>
        <v>0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</row>
    <row r="31" spans="1:106" s="41" customFormat="1" ht="32.15" hidden="1" x14ac:dyDescent="0.35">
      <c r="A31" s="9" t="s">
        <v>59</v>
      </c>
      <c r="B31" s="12" t="s">
        <v>60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1"/>
      <c r="O31" s="12"/>
      <c r="P31" s="34">
        <f t="shared" si="2"/>
        <v>0</v>
      </c>
      <c r="Q31" s="37">
        <f t="shared" si="3"/>
        <v>0</v>
      </c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</row>
    <row r="32" spans="1:106" ht="15" hidden="1" customHeight="1" x14ac:dyDescent="0.35">
      <c r="A32" s="9" t="s">
        <v>61</v>
      </c>
      <c r="B32" s="12" t="s">
        <v>62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1"/>
      <c r="O32" s="12"/>
      <c r="P32" s="34">
        <f t="shared" si="2"/>
        <v>0</v>
      </c>
      <c r="Q32" s="37">
        <f t="shared" si="3"/>
        <v>0</v>
      </c>
    </row>
    <row r="33" spans="1:17" ht="15" hidden="1" customHeight="1" x14ac:dyDescent="0.35">
      <c r="A33" s="9" t="s">
        <v>63</v>
      </c>
      <c r="B33" s="12" t="s">
        <v>64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1"/>
      <c r="O33" s="12"/>
      <c r="P33" s="34">
        <f t="shared" si="2"/>
        <v>0</v>
      </c>
      <c r="Q33" s="37">
        <f t="shared" si="3"/>
        <v>0</v>
      </c>
    </row>
    <row r="34" spans="1:17" hidden="1" x14ac:dyDescent="0.35">
      <c r="A34" s="9" t="s">
        <v>65</v>
      </c>
      <c r="B34" s="12" t="s">
        <v>66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1"/>
      <c r="O34" s="12"/>
      <c r="P34" s="34">
        <f t="shared" si="2"/>
        <v>0</v>
      </c>
      <c r="Q34" s="37">
        <f t="shared" si="3"/>
        <v>0</v>
      </c>
    </row>
    <row r="35" spans="1:17" ht="21.45" x14ac:dyDescent="0.35">
      <c r="A35" s="71" t="s">
        <v>438</v>
      </c>
      <c r="B35" s="8" t="s">
        <v>14</v>
      </c>
      <c r="C35" s="46">
        <f t="shared" ref="C35:O35" si="8">+C36</f>
        <v>0</v>
      </c>
      <c r="D35" s="46">
        <f t="shared" si="8"/>
        <v>6324.4</v>
      </c>
      <c r="E35" s="46">
        <f t="shared" si="8"/>
        <v>0</v>
      </c>
      <c r="F35" s="46">
        <f t="shared" si="8"/>
        <v>0</v>
      </c>
      <c r="G35" s="46">
        <f t="shared" si="8"/>
        <v>0</v>
      </c>
      <c r="H35" s="46">
        <f t="shared" si="8"/>
        <v>2526.9609799999998</v>
      </c>
      <c r="I35" s="46">
        <f t="shared" si="8"/>
        <v>2526.9609799999998</v>
      </c>
      <c r="J35" s="46">
        <f t="shared" si="8"/>
        <v>0</v>
      </c>
      <c r="K35" s="46">
        <f t="shared" si="8"/>
        <v>0</v>
      </c>
      <c r="L35" s="46">
        <f t="shared" si="8"/>
        <v>0</v>
      </c>
      <c r="M35" s="46">
        <f t="shared" si="8"/>
        <v>0</v>
      </c>
      <c r="N35" s="46">
        <f t="shared" si="8"/>
        <v>2526.9</v>
      </c>
      <c r="O35" s="46">
        <f t="shared" si="8"/>
        <v>0</v>
      </c>
      <c r="P35" s="34">
        <f t="shared" si="2"/>
        <v>1</v>
      </c>
      <c r="Q35" s="37">
        <f t="shared" si="3"/>
        <v>2526.9</v>
      </c>
    </row>
    <row r="36" spans="1:17" ht="21.45" x14ac:dyDescent="0.35">
      <c r="A36" s="9" t="s">
        <v>439</v>
      </c>
      <c r="B36" s="12" t="s">
        <v>67</v>
      </c>
      <c r="C36" s="48">
        <f t="shared" ref="C36:O36" si="9">+C37+C40</f>
        <v>0</v>
      </c>
      <c r="D36" s="48">
        <f t="shared" si="9"/>
        <v>6324.4</v>
      </c>
      <c r="E36" s="48">
        <f t="shared" si="9"/>
        <v>0</v>
      </c>
      <c r="F36" s="48">
        <f t="shared" si="9"/>
        <v>0</v>
      </c>
      <c r="G36" s="48">
        <f t="shared" si="9"/>
        <v>0</v>
      </c>
      <c r="H36" s="48">
        <f t="shared" si="9"/>
        <v>2526.9609799999998</v>
      </c>
      <c r="I36" s="48">
        <f t="shared" si="9"/>
        <v>2526.9609799999998</v>
      </c>
      <c r="J36" s="48">
        <f t="shared" si="9"/>
        <v>0</v>
      </c>
      <c r="K36" s="48">
        <f t="shared" si="9"/>
        <v>0</v>
      </c>
      <c r="L36" s="48">
        <f t="shared" si="9"/>
        <v>0</v>
      </c>
      <c r="M36" s="48">
        <f t="shared" si="9"/>
        <v>0</v>
      </c>
      <c r="N36" s="48">
        <f t="shared" si="9"/>
        <v>2526.9</v>
      </c>
      <c r="O36" s="48">
        <f t="shared" si="9"/>
        <v>0</v>
      </c>
      <c r="P36" s="34">
        <f t="shared" si="2"/>
        <v>1</v>
      </c>
      <c r="Q36" s="37">
        <f t="shared" si="3"/>
        <v>2526.9</v>
      </c>
    </row>
    <row r="37" spans="1:17" ht="15.45" x14ac:dyDescent="0.35">
      <c r="A37" s="9" t="s">
        <v>440</v>
      </c>
      <c r="B37" s="12" t="s">
        <v>68</v>
      </c>
      <c r="C37" s="48">
        <f t="shared" ref="C37:O37" si="10">+C38+C39</f>
        <v>0</v>
      </c>
      <c r="D37" s="48">
        <f t="shared" si="10"/>
        <v>6324.4</v>
      </c>
      <c r="E37" s="48">
        <f t="shared" si="10"/>
        <v>0</v>
      </c>
      <c r="F37" s="48">
        <f t="shared" si="10"/>
        <v>0</v>
      </c>
      <c r="G37" s="48">
        <f t="shared" si="10"/>
        <v>0</v>
      </c>
      <c r="H37" s="48">
        <f t="shared" si="10"/>
        <v>2526.9609799999998</v>
      </c>
      <c r="I37" s="48">
        <f t="shared" si="10"/>
        <v>2526.9609799999998</v>
      </c>
      <c r="J37" s="48">
        <f t="shared" si="10"/>
        <v>0</v>
      </c>
      <c r="K37" s="48">
        <f t="shared" si="10"/>
        <v>0</v>
      </c>
      <c r="L37" s="48">
        <f t="shared" si="10"/>
        <v>0</v>
      </c>
      <c r="M37" s="48">
        <f t="shared" si="10"/>
        <v>0</v>
      </c>
      <c r="N37" s="48">
        <f t="shared" si="10"/>
        <v>2526.9</v>
      </c>
      <c r="O37" s="48">
        <f t="shared" si="10"/>
        <v>0</v>
      </c>
      <c r="P37" s="34">
        <f t="shared" si="2"/>
        <v>1</v>
      </c>
      <c r="Q37" s="37">
        <f t="shared" si="3"/>
        <v>2526.9</v>
      </c>
    </row>
    <row r="38" spans="1:17" hidden="1" x14ac:dyDescent="0.35">
      <c r="A38" s="9" t="s">
        <v>69</v>
      </c>
      <c r="B38" s="12" t="s">
        <v>70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1"/>
      <c r="O38" s="12"/>
      <c r="P38" s="34">
        <f t="shared" si="2"/>
        <v>0</v>
      </c>
      <c r="Q38" s="37">
        <f t="shared" si="3"/>
        <v>0</v>
      </c>
    </row>
    <row r="39" spans="1:17" ht="21.45" x14ac:dyDescent="0.35">
      <c r="A39" s="9" t="s">
        <v>470</v>
      </c>
      <c r="B39" s="12" t="s">
        <v>72</v>
      </c>
      <c r="C39" s="48"/>
      <c r="D39" s="48">
        <v>6324.4</v>
      </c>
      <c r="E39" s="48"/>
      <c r="F39" s="48"/>
      <c r="G39" s="48"/>
      <c r="H39" s="48">
        <f>+I39</f>
        <v>2526.9609799999998</v>
      </c>
      <c r="I39" s="50">
        <v>2526.9609799999998</v>
      </c>
      <c r="J39" s="48"/>
      <c r="K39" s="48"/>
      <c r="L39" s="48"/>
      <c r="M39" s="48"/>
      <c r="N39" s="50">
        <v>2526.9</v>
      </c>
      <c r="O39" s="48"/>
      <c r="P39" s="34">
        <f t="shared" si="2"/>
        <v>1</v>
      </c>
      <c r="Q39" s="37">
        <f t="shared" si="3"/>
        <v>2526.9</v>
      </c>
    </row>
    <row r="40" spans="1:17" hidden="1" x14ac:dyDescent="0.35">
      <c r="A40" s="9" t="s">
        <v>73</v>
      </c>
      <c r="B40" s="12" t="s">
        <v>74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1"/>
      <c r="O40" s="12"/>
      <c r="P40" s="34">
        <f t="shared" si="2"/>
        <v>0</v>
      </c>
      <c r="Q40" s="37">
        <f t="shared" si="3"/>
        <v>0</v>
      </c>
    </row>
    <row r="41" spans="1:17" hidden="1" x14ac:dyDescent="0.35">
      <c r="A41" s="8" t="s">
        <v>10</v>
      </c>
      <c r="B41" s="8" t="s">
        <v>14</v>
      </c>
      <c r="C41" s="8">
        <f t="shared" ref="C41:O41" si="11">+C42+C51+C59</f>
        <v>0</v>
      </c>
      <c r="D41" s="8">
        <f t="shared" si="11"/>
        <v>0</v>
      </c>
      <c r="E41" s="8">
        <f t="shared" si="11"/>
        <v>0</v>
      </c>
      <c r="F41" s="8">
        <f t="shared" si="11"/>
        <v>0</v>
      </c>
      <c r="G41" s="8">
        <f t="shared" si="11"/>
        <v>0</v>
      </c>
      <c r="H41" s="8">
        <f t="shared" si="11"/>
        <v>0</v>
      </c>
      <c r="I41" s="8">
        <f t="shared" si="11"/>
        <v>0</v>
      </c>
      <c r="J41" s="8">
        <f t="shared" si="11"/>
        <v>0</v>
      </c>
      <c r="K41" s="8">
        <f t="shared" si="11"/>
        <v>0</v>
      </c>
      <c r="L41" s="8">
        <f t="shared" si="11"/>
        <v>0</v>
      </c>
      <c r="M41" s="8">
        <f t="shared" si="11"/>
        <v>0</v>
      </c>
      <c r="N41" s="20">
        <f t="shared" si="11"/>
        <v>0</v>
      </c>
      <c r="O41" s="8">
        <f t="shared" si="11"/>
        <v>0</v>
      </c>
      <c r="P41" s="34">
        <f t="shared" si="2"/>
        <v>0</v>
      </c>
      <c r="Q41" s="37">
        <f t="shared" si="3"/>
        <v>0</v>
      </c>
    </row>
    <row r="42" spans="1:17" hidden="1" x14ac:dyDescent="0.35">
      <c r="A42" s="9" t="s">
        <v>11</v>
      </c>
      <c r="B42" s="12" t="s">
        <v>75</v>
      </c>
      <c r="C42" s="12">
        <f t="shared" ref="C42:O42" si="12">+C43+C46+C50</f>
        <v>0</v>
      </c>
      <c r="D42" s="12">
        <f t="shared" si="12"/>
        <v>0</v>
      </c>
      <c r="E42" s="12">
        <f t="shared" si="12"/>
        <v>0</v>
      </c>
      <c r="F42" s="12">
        <f t="shared" si="12"/>
        <v>0</v>
      </c>
      <c r="G42" s="12">
        <f t="shared" si="12"/>
        <v>0</v>
      </c>
      <c r="H42" s="12">
        <f t="shared" si="12"/>
        <v>0</v>
      </c>
      <c r="I42" s="12">
        <f t="shared" si="12"/>
        <v>0</v>
      </c>
      <c r="J42" s="12">
        <f t="shared" si="12"/>
        <v>0</v>
      </c>
      <c r="K42" s="12">
        <f t="shared" si="12"/>
        <v>0</v>
      </c>
      <c r="L42" s="12">
        <f t="shared" si="12"/>
        <v>0</v>
      </c>
      <c r="M42" s="12">
        <f t="shared" si="12"/>
        <v>0</v>
      </c>
      <c r="N42" s="21">
        <f t="shared" si="12"/>
        <v>0</v>
      </c>
      <c r="O42" s="12">
        <f t="shared" si="12"/>
        <v>0</v>
      </c>
      <c r="P42" s="34">
        <f t="shared" si="2"/>
        <v>0</v>
      </c>
      <c r="Q42" s="37">
        <f t="shared" si="3"/>
        <v>0</v>
      </c>
    </row>
    <row r="43" spans="1:17" hidden="1" x14ac:dyDescent="0.35">
      <c r="A43" s="9" t="s">
        <v>76</v>
      </c>
      <c r="B43" s="12" t="s">
        <v>77</v>
      </c>
      <c r="C43" s="12">
        <f t="shared" ref="C43:O43" si="13">+C44+C45</f>
        <v>0</v>
      </c>
      <c r="D43" s="12">
        <f t="shared" si="13"/>
        <v>0</v>
      </c>
      <c r="E43" s="12">
        <f t="shared" si="13"/>
        <v>0</v>
      </c>
      <c r="F43" s="12">
        <f t="shared" si="13"/>
        <v>0</v>
      </c>
      <c r="G43" s="12">
        <f t="shared" si="13"/>
        <v>0</v>
      </c>
      <c r="H43" s="12">
        <f t="shared" si="13"/>
        <v>0</v>
      </c>
      <c r="I43" s="12">
        <f t="shared" si="13"/>
        <v>0</v>
      </c>
      <c r="J43" s="12">
        <f t="shared" si="13"/>
        <v>0</v>
      </c>
      <c r="K43" s="12">
        <f t="shared" si="13"/>
        <v>0</v>
      </c>
      <c r="L43" s="12">
        <f t="shared" si="13"/>
        <v>0</v>
      </c>
      <c r="M43" s="12">
        <f t="shared" si="13"/>
        <v>0</v>
      </c>
      <c r="N43" s="21">
        <f t="shared" si="13"/>
        <v>0</v>
      </c>
      <c r="O43" s="12">
        <f t="shared" si="13"/>
        <v>0</v>
      </c>
      <c r="P43" s="34">
        <f t="shared" si="2"/>
        <v>0</v>
      </c>
      <c r="Q43" s="37">
        <f t="shared" si="3"/>
        <v>0</v>
      </c>
    </row>
    <row r="44" spans="1:17" hidden="1" x14ac:dyDescent="0.35">
      <c r="A44" s="9" t="s">
        <v>78</v>
      </c>
      <c r="B44" s="12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1"/>
      <c r="O44" s="12"/>
      <c r="P44" s="34">
        <f t="shared" si="2"/>
        <v>0</v>
      </c>
      <c r="Q44" s="37">
        <f t="shared" si="3"/>
        <v>0</v>
      </c>
    </row>
    <row r="45" spans="1:17" hidden="1" x14ac:dyDescent="0.35">
      <c r="A45" s="9" t="s">
        <v>80</v>
      </c>
      <c r="B45" s="12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1"/>
      <c r="O45" s="12"/>
      <c r="P45" s="34">
        <f t="shared" si="2"/>
        <v>0</v>
      </c>
      <c r="Q45" s="37">
        <f t="shared" si="3"/>
        <v>0</v>
      </c>
    </row>
    <row r="46" spans="1:17" hidden="1" x14ac:dyDescent="0.35">
      <c r="A46" s="11" t="s">
        <v>82</v>
      </c>
      <c r="B46" s="12" t="s">
        <v>83</v>
      </c>
      <c r="C46" s="12">
        <f t="shared" ref="C46:O46" si="14">+C47+C49</f>
        <v>0</v>
      </c>
      <c r="D46" s="12">
        <f t="shared" si="14"/>
        <v>0</v>
      </c>
      <c r="E46" s="12">
        <f t="shared" si="14"/>
        <v>0</v>
      </c>
      <c r="F46" s="12">
        <f t="shared" si="14"/>
        <v>0</v>
      </c>
      <c r="G46" s="12">
        <f t="shared" si="14"/>
        <v>0</v>
      </c>
      <c r="H46" s="12">
        <f t="shared" si="14"/>
        <v>0</v>
      </c>
      <c r="I46" s="12">
        <f t="shared" si="14"/>
        <v>0</v>
      </c>
      <c r="J46" s="12">
        <f t="shared" si="14"/>
        <v>0</v>
      </c>
      <c r="K46" s="12">
        <f t="shared" si="14"/>
        <v>0</v>
      </c>
      <c r="L46" s="12">
        <f t="shared" si="14"/>
        <v>0</v>
      </c>
      <c r="M46" s="12">
        <f t="shared" si="14"/>
        <v>0</v>
      </c>
      <c r="N46" s="21">
        <f t="shared" si="14"/>
        <v>0</v>
      </c>
      <c r="O46" s="12">
        <f t="shared" si="14"/>
        <v>0</v>
      </c>
      <c r="P46" s="34">
        <f t="shared" si="2"/>
        <v>0</v>
      </c>
      <c r="Q46" s="37">
        <f t="shared" si="3"/>
        <v>0</v>
      </c>
    </row>
    <row r="47" spans="1:17" hidden="1" x14ac:dyDescent="0.35">
      <c r="A47" s="11" t="s">
        <v>84</v>
      </c>
      <c r="B47" s="12" t="s">
        <v>85</v>
      </c>
      <c r="C47" s="12">
        <f t="shared" ref="C47:O47" si="15">+C48</f>
        <v>0</v>
      </c>
      <c r="D47" s="12">
        <f t="shared" si="15"/>
        <v>0</v>
      </c>
      <c r="E47" s="12">
        <f t="shared" si="15"/>
        <v>0</v>
      </c>
      <c r="F47" s="12">
        <f t="shared" si="15"/>
        <v>0</v>
      </c>
      <c r="G47" s="12">
        <f t="shared" si="15"/>
        <v>0</v>
      </c>
      <c r="H47" s="12">
        <f t="shared" si="15"/>
        <v>0</v>
      </c>
      <c r="I47" s="12">
        <f t="shared" si="15"/>
        <v>0</v>
      </c>
      <c r="J47" s="12">
        <f t="shared" si="15"/>
        <v>0</v>
      </c>
      <c r="K47" s="12">
        <f t="shared" si="15"/>
        <v>0</v>
      </c>
      <c r="L47" s="12">
        <f t="shared" si="15"/>
        <v>0</v>
      </c>
      <c r="M47" s="12">
        <f t="shared" si="15"/>
        <v>0</v>
      </c>
      <c r="N47" s="21">
        <f t="shared" si="15"/>
        <v>0</v>
      </c>
      <c r="O47" s="12">
        <f t="shared" si="15"/>
        <v>0</v>
      </c>
      <c r="P47" s="34">
        <f t="shared" si="2"/>
        <v>0</v>
      </c>
      <c r="Q47" s="37">
        <f t="shared" si="3"/>
        <v>0</v>
      </c>
    </row>
    <row r="48" spans="1:17" hidden="1" x14ac:dyDescent="0.35">
      <c r="A48" s="11" t="s">
        <v>86</v>
      </c>
      <c r="B48" s="12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1"/>
      <c r="O48" s="12"/>
      <c r="P48" s="34">
        <f t="shared" si="2"/>
        <v>0</v>
      </c>
      <c r="Q48" s="37">
        <f t="shared" si="3"/>
        <v>0</v>
      </c>
    </row>
    <row r="49" spans="1:17" hidden="1" x14ac:dyDescent="0.35">
      <c r="A49" s="11" t="s">
        <v>88</v>
      </c>
      <c r="B49" s="12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1"/>
      <c r="O49" s="12"/>
      <c r="P49" s="34">
        <f t="shared" si="2"/>
        <v>0</v>
      </c>
      <c r="Q49" s="37">
        <f t="shared" si="3"/>
        <v>0</v>
      </c>
    </row>
    <row r="50" spans="1:17" hidden="1" x14ac:dyDescent="0.35">
      <c r="A50" s="11" t="s">
        <v>90</v>
      </c>
      <c r="B50" s="12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1"/>
      <c r="O50" s="12"/>
      <c r="P50" s="34">
        <f t="shared" si="2"/>
        <v>0</v>
      </c>
      <c r="Q50" s="37">
        <f t="shared" si="3"/>
        <v>0</v>
      </c>
    </row>
    <row r="51" spans="1:17" hidden="1" x14ac:dyDescent="0.35">
      <c r="A51" s="11" t="s">
        <v>12</v>
      </c>
      <c r="B51" s="12" t="s">
        <v>92</v>
      </c>
      <c r="C51" s="12">
        <f t="shared" ref="C51:O51" si="16">+C52+C55+C58</f>
        <v>0</v>
      </c>
      <c r="D51" s="12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12">
        <f t="shared" si="16"/>
        <v>0</v>
      </c>
      <c r="I51" s="12">
        <f t="shared" si="16"/>
        <v>0</v>
      </c>
      <c r="J51" s="12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21">
        <f t="shared" si="16"/>
        <v>0</v>
      </c>
      <c r="O51" s="12">
        <f t="shared" si="16"/>
        <v>0</v>
      </c>
      <c r="P51" s="34">
        <f t="shared" si="2"/>
        <v>0</v>
      </c>
      <c r="Q51" s="37">
        <f t="shared" si="3"/>
        <v>0</v>
      </c>
    </row>
    <row r="52" spans="1:17" hidden="1" x14ac:dyDescent="0.35">
      <c r="A52" s="11" t="s">
        <v>76</v>
      </c>
      <c r="B52" s="12" t="s">
        <v>93</v>
      </c>
      <c r="C52" s="12">
        <f t="shared" ref="C52:O52" si="17">+C53+C54</f>
        <v>0</v>
      </c>
      <c r="D52" s="12">
        <f t="shared" si="17"/>
        <v>0</v>
      </c>
      <c r="E52" s="12">
        <f t="shared" si="17"/>
        <v>0</v>
      </c>
      <c r="F52" s="12">
        <f t="shared" si="17"/>
        <v>0</v>
      </c>
      <c r="G52" s="12">
        <f t="shared" si="17"/>
        <v>0</v>
      </c>
      <c r="H52" s="12">
        <f t="shared" si="17"/>
        <v>0</v>
      </c>
      <c r="I52" s="12">
        <f t="shared" si="17"/>
        <v>0</v>
      </c>
      <c r="J52" s="12">
        <f t="shared" si="17"/>
        <v>0</v>
      </c>
      <c r="K52" s="12">
        <f t="shared" si="17"/>
        <v>0</v>
      </c>
      <c r="L52" s="12">
        <f t="shared" si="17"/>
        <v>0</v>
      </c>
      <c r="M52" s="12">
        <f t="shared" si="17"/>
        <v>0</v>
      </c>
      <c r="N52" s="21">
        <f t="shared" si="17"/>
        <v>0</v>
      </c>
      <c r="O52" s="12">
        <f t="shared" si="17"/>
        <v>0</v>
      </c>
      <c r="P52" s="34">
        <f t="shared" si="2"/>
        <v>0</v>
      </c>
      <c r="Q52" s="37">
        <f t="shared" si="3"/>
        <v>0</v>
      </c>
    </row>
    <row r="53" spans="1:17" hidden="1" x14ac:dyDescent="0.35">
      <c r="A53" s="11" t="s">
        <v>78</v>
      </c>
      <c r="B53" s="12" t="s">
        <v>94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1"/>
      <c r="O53" s="12"/>
      <c r="P53" s="34">
        <f t="shared" si="2"/>
        <v>0</v>
      </c>
      <c r="Q53" s="37">
        <f t="shared" si="3"/>
        <v>0</v>
      </c>
    </row>
    <row r="54" spans="1:17" hidden="1" x14ac:dyDescent="0.35">
      <c r="A54" s="11" t="s">
        <v>80</v>
      </c>
      <c r="B54" s="12" t="s">
        <v>95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1"/>
      <c r="O54" s="12"/>
      <c r="P54" s="34">
        <f t="shared" si="2"/>
        <v>0</v>
      </c>
      <c r="Q54" s="37">
        <f t="shared" si="3"/>
        <v>0</v>
      </c>
    </row>
    <row r="55" spans="1:17" hidden="1" x14ac:dyDescent="0.35">
      <c r="A55" s="11" t="s">
        <v>82</v>
      </c>
      <c r="B55" s="12" t="s">
        <v>96</v>
      </c>
      <c r="C55" s="12">
        <f t="shared" ref="C55:O55" si="18">+C56+C57</f>
        <v>0</v>
      </c>
      <c r="D55" s="12">
        <f t="shared" si="18"/>
        <v>0</v>
      </c>
      <c r="E55" s="12">
        <f t="shared" si="18"/>
        <v>0</v>
      </c>
      <c r="F55" s="12">
        <f t="shared" si="18"/>
        <v>0</v>
      </c>
      <c r="G55" s="12">
        <f t="shared" si="18"/>
        <v>0</v>
      </c>
      <c r="H55" s="12">
        <f t="shared" si="18"/>
        <v>0</v>
      </c>
      <c r="I55" s="12">
        <f t="shared" si="18"/>
        <v>0</v>
      </c>
      <c r="J55" s="12">
        <f t="shared" si="18"/>
        <v>0</v>
      </c>
      <c r="K55" s="12">
        <f t="shared" si="18"/>
        <v>0</v>
      </c>
      <c r="L55" s="12">
        <f t="shared" si="18"/>
        <v>0</v>
      </c>
      <c r="M55" s="12">
        <f t="shared" si="18"/>
        <v>0</v>
      </c>
      <c r="N55" s="21">
        <f t="shared" si="18"/>
        <v>0</v>
      </c>
      <c r="O55" s="12">
        <f t="shared" si="18"/>
        <v>0</v>
      </c>
      <c r="P55" s="34">
        <f t="shared" si="2"/>
        <v>0</v>
      </c>
      <c r="Q55" s="37">
        <f t="shared" si="3"/>
        <v>0</v>
      </c>
    </row>
    <row r="56" spans="1:17" hidden="1" x14ac:dyDescent="0.35">
      <c r="A56" s="11" t="s">
        <v>84</v>
      </c>
      <c r="B56" s="12" t="s">
        <v>97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1"/>
      <c r="O56" s="12"/>
      <c r="P56" s="34">
        <f t="shared" si="2"/>
        <v>0</v>
      </c>
      <c r="Q56" s="37">
        <f t="shared" si="3"/>
        <v>0</v>
      </c>
    </row>
    <row r="57" spans="1:17" hidden="1" x14ac:dyDescent="0.35">
      <c r="A57" s="11" t="s">
        <v>88</v>
      </c>
      <c r="B57" s="12" t="s">
        <v>98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1"/>
      <c r="O57" s="12"/>
      <c r="P57" s="34">
        <f t="shared" si="2"/>
        <v>0</v>
      </c>
      <c r="Q57" s="37">
        <f t="shared" si="3"/>
        <v>0</v>
      </c>
    </row>
    <row r="58" spans="1:17" ht="21.45" hidden="1" x14ac:dyDescent="0.35">
      <c r="A58" s="11" t="s">
        <v>99</v>
      </c>
      <c r="B58" s="12" t="s">
        <v>100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1"/>
      <c r="O58" s="12"/>
      <c r="P58" s="34">
        <f t="shared" si="2"/>
        <v>0</v>
      </c>
      <c r="Q58" s="37">
        <f t="shared" si="3"/>
        <v>0</v>
      </c>
    </row>
    <row r="59" spans="1:17" hidden="1" x14ac:dyDescent="0.35">
      <c r="A59" s="11" t="s">
        <v>101</v>
      </c>
      <c r="B59" s="12" t="s">
        <v>102</v>
      </c>
      <c r="C59" s="12">
        <f t="shared" ref="C59:O59" si="19">+C60+C61+C62</f>
        <v>0</v>
      </c>
      <c r="D59" s="12">
        <f t="shared" si="19"/>
        <v>0</v>
      </c>
      <c r="E59" s="12">
        <f t="shared" si="19"/>
        <v>0</v>
      </c>
      <c r="F59" s="12">
        <f t="shared" si="19"/>
        <v>0</v>
      </c>
      <c r="G59" s="12">
        <f t="shared" si="19"/>
        <v>0</v>
      </c>
      <c r="H59" s="12">
        <f t="shared" si="19"/>
        <v>0</v>
      </c>
      <c r="I59" s="12">
        <f t="shared" si="19"/>
        <v>0</v>
      </c>
      <c r="J59" s="12">
        <f t="shared" si="19"/>
        <v>0</v>
      </c>
      <c r="K59" s="12">
        <f t="shared" si="19"/>
        <v>0</v>
      </c>
      <c r="L59" s="12">
        <f t="shared" si="19"/>
        <v>0</v>
      </c>
      <c r="M59" s="12">
        <f t="shared" si="19"/>
        <v>0</v>
      </c>
      <c r="N59" s="21">
        <f t="shared" si="19"/>
        <v>0</v>
      </c>
      <c r="O59" s="12">
        <f t="shared" si="19"/>
        <v>0</v>
      </c>
      <c r="P59" s="34">
        <f t="shared" si="2"/>
        <v>0</v>
      </c>
      <c r="Q59" s="37">
        <f t="shared" si="3"/>
        <v>0</v>
      </c>
    </row>
    <row r="60" spans="1:17" hidden="1" x14ac:dyDescent="0.35">
      <c r="A60" s="11" t="s">
        <v>5</v>
      </c>
      <c r="B60" s="12" t="s">
        <v>103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1"/>
      <c r="O60" s="12"/>
      <c r="P60" s="34">
        <f t="shared" si="2"/>
        <v>0</v>
      </c>
      <c r="Q60" s="37">
        <f t="shared" si="3"/>
        <v>0</v>
      </c>
    </row>
    <row r="61" spans="1:17" hidden="1" x14ac:dyDescent="0.35">
      <c r="A61" s="11" t="s">
        <v>6</v>
      </c>
      <c r="B61" s="12" t="s">
        <v>104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1"/>
      <c r="O61" s="12"/>
      <c r="P61" s="34">
        <f t="shared" si="2"/>
        <v>0</v>
      </c>
      <c r="Q61" s="37">
        <f t="shared" si="3"/>
        <v>0</v>
      </c>
    </row>
    <row r="62" spans="1:17" hidden="1" x14ac:dyDescent="0.35">
      <c r="A62" s="11" t="s">
        <v>105</v>
      </c>
      <c r="B62" s="12" t="s">
        <v>106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1"/>
      <c r="O62" s="12"/>
      <c r="P62" s="34">
        <f t="shared" si="2"/>
        <v>0</v>
      </c>
      <c r="Q62" s="37">
        <f t="shared" si="3"/>
        <v>0</v>
      </c>
    </row>
    <row r="63" spans="1:17" ht="21.45" x14ac:dyDescent="0.35">
      <c r="A63" s="71" t="s">
        <v>471</v>
      </c>
      <c r="B63" s="8" t="s">
        <v>14</v>
      </c>
      <c r="C63" s="46">
        <f t="shared" ref="C63:O63" si="20">+C64+C132+C176+C184+C186+C208+C224</f>
        <v>164935.39999999997</v>
      </c>
      <c r="D63" s="46">
        <f t="shared" si="20"/>
        <v>55259.4</v>
      </c>
      <c r="E63" s="46">
        <f t="shared" si="20"/>
        <v>0</v>
      </c>
      <c r="F63" s="46">
        <f t="shared" si="20"/>
        <v>0</v>
      </c>
      <c r="G63" s="46">
        <f t="shared" si="20"/>
        <v>0</v>
      </c>
      <c r="H63" s="46">
        <f t="shared" si="20"/>
        <v>1944535.9037199998</v>
      </c>
      <c r="I63" s="46">
        <f>+I64+I132+I176+I184+I186+I208+I224</f>
        <v>1944535.9037199998</v>
      </c>
      <c r="J63" s="46">
        <f>+J64+J132+J176+J184+J186+J208+J224</f>
        <v>425209.99499999994</v>
      </c>
      <c r="K63" s="46">
        <f t="shared" si="20"/>
        <v>0</v>
      </c>
      <c r="L63" s="46">
        <f>+L64+L132+L176+L184+L186+L208+L224</f>
        <v>281980.59999999998</v>
      </c>
      <c r="M63" s="46">
        <f>+M64+M132+M176+M184+M186+M208+M224</f>
        <v>0</v>
      </c>
      <c r="N63" s="46">
        <f>+N64+N132+N176+N184+N186+N208+N224</f>
        <v>1138056.4320000003</v>
      </c>
      <c r="O63" s="46">
        <f t="shared" si="20"/>
        <v>0</v>
      </c>
      <c r="P63" s="34">
        <f t="shared" si="2"/>
        <v>1</v>
      </c>
      <c r="Q63" s="37">
        <f t="shared" si="3"/>
        <v>1845247.0270000002</v>
      </c>
    </row>
    <row r="64" spans="1:17" ht="21.45" x14ac:dyDescent="0.35">
      <c r="A64" s="11" t="s">
        <v>472</v>
      </c>
      <c r="B64" s="12" t="s">
        <v>107</v>
      </c>
      <c r="C64" s="48">
        <f t="shared" ref="C64:O64" si="21">+C65+C68+C74+C91+C104+C125</f>
        <v>159369.09999999998</v>
      </c>
      <c r="D64" s="48">
        <f t="shared" si="21"/>
        <v>54258.9</v>
      </c>
      <c r="E64" s="48">
        <f t="shared" si="21"/>
        <v>0</v>
      </c>
      <c r="F64" s="48">
        <f t="shared" si="21"/>
        <v>0</v>
      </c>
      <c r="G64" s="48">
        <f t="shared" si="21"/>
        <v>0</v>
      </c>
      <c r="H64" s="48">
        <f t="shared" si="21"/>
        <v>1919051.6537199998</v>
      </c>
      <c r="I64" s="48">
        <f t="shared" si="21"/>
        <v>1919051.6537199998</v>
      </c>
      <c r="J64" s="50">
        <f t="shared" si="21"/>
        <v>410978.39499999996</v>
      </c>
      <c r="K64" s="50">
        <f t="shared" si="21"/>
        <v>0</v>
      </c>
      <c r="L64" s="50">
        <f t="shared" si="21"/>
        <v>281980.59999999998</v>
      </c>
      <c r="M64" s="50">
        <f t="shared" si="21"/>
        <v>0</v>
      </c>
      <c r="N64" s="50">
        <f>+N65+N68+N74+N91+N104+N125</f>
        <v>1125564.8820000002</v>
      </c>
      <c r="O64" s="48">
        <f t="shared" si="21"/>
        <v>0</v>
      </c>
      <c r="P64" s="34">
        <f t="shared" si="2"/>
        <v>1</v>
      </c>
      <c r="Q64" s="37">
        <f t="shared" si="3"/>
        <v>1818523.8770000001</v>
      </c>
    </row>
    <row r="65" spans="1:17" ht="21.45" x14ac:dyDescent="0.35">
      <c r="A65" s="11" t="s">
        <v>473</v>
      </c>
      <c r="B65" s="12" t="s">
        <v>108</v>
      </c>
      <c r="C65" s="48">
        <f t="shared" ref="C65:O65" si="22">+C66+C67</f>
        <v>74300.2</v>
      </c>
      <c r="D65" s="48">
        <f t="shared" si="22"/>
        <v>0</v>
      </c>
      <c r="E65" s="48">
        <f t="shared" si="22"/>
        <v>0</v>
      </c>
      <c r="F65" s="48">
        <f t="shared" si="22"/>
        <v>0</v>
      </c>
      <c r="G65" s="48">
        <f t="shared" si="22"/>
        <v>0</v>
      </c>
      <c r="H65" s="48">
        <f t="shared" si="22"/>
        <v>420500.07539999997</v>
      </c>
      <c r="I65" s="48">
        <f>+I66+I67</f>
        <v>420500.07539999997</v>
      </c>
      <c r="J65" s="50">
        <f t="shared" si="22"/>
        <v>0</v>
      </c>
      <c r="K65" s="50">
        <f t="shared" si="22"/>
        <v>0</v>
      </c>
      <c r="L65" s="50">
        <f t="shared" si="22"/>
        <v>0</v>
      </c>
      <c r="M65" s="50">
        <f t="shared" si="22"/>
        <v>0</v>
      </c>
      <c r="N65" s="50">
        <f>+N66+N67</f>
        <v>73600</v>
      </c>
      <c r="O65" s="48">
        <f t="shared" si="22"/>
        <v>0</v>
      </c>
      <c r="P65" s="34">
        <f t="shared" si="2"/>
        <v>1</v>
      </c>
      <c r="Q65" s="37">
        <f>+J65+K65+L65+M65+N65</f>
        <v>73600</v>
      </c>
    </row>
    <row r="66" spans="1:17" ht="21.45" x14ac:dyDescent="0.35">
      <c r="A66" s="11" t="s">
        <v>445</v>
      </c>
      <c r="B66" s="12" t="s">
        <v>109</v>
      </c>
      <c r="C66" s="48">
        <v>74300.2</v>
      </c>
      <c r="D66" s="48"/>
      <c r="E66" s="48"/>
      <c r="F66" s="48"/>
      <c r="G66" s="48"/>
      <c r="H66" s="48">
        <f>+I66</f>
        <v>420500.07539999997</v>
      </c>
      <c r="I66" s="50">
        <v>420500.07539999997</v>
      </c>
      <c r="J66" s="50"/>
      <c r="K66" s="50"/>
      <c r="L66" s="50"/>
      <c r="M66" s="50"/>
      <c r="N66" s="50">
        <v>73600</v>
      </c>
      <c r="O66" s="50"/>
      <c r="P66" s="34">
        <f t="shared" si="2"/>
        <v>1</v>
      </c>
      <c r="Q66" s="37">
        <f t="shared" si="3"/>
        <v>73600</v>
      </c>
    </row>
    <row r="67" spans="1:17" hidden="1" x14ac:dyDescent="0.35">
      <c r="A67" s="11" t="s">
        <v>110</v>
      </c>
      <c r="B67" s="12" t="s">
        <v>111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1"/>
      <c r="O67" s="12"/>
      <c r="P67" s="34">
        <f t="shared" si="2"/>
        <v>0</v>
      </c>
      <c r="Q67" s="37">
        <f t="shared" si="3"/>
        <v>0</v>
      </c>
    </row>
    <row r="68" spans="1:17" ht="21.45" x14ac:dyDescent="0.35">
      <c r="A68" s="11" t="s">
        <v>474</v>
      </c>
      <c r="B68" s="12" t="s">
        <v>112</v>
      </c>
      <c r="C68" s="48">
        <f t="shared" ref="C68:O68" si="23">+C69+C70+C71+C72+C73</f>
        <v>5955.6</v>
      </c>
      <c r="D68" s="48">
        <f t="shared" si="23"/>
        <v>0</v>
      </c>
      <c r="E68" s="48">
        <f t="shared" si="23"/>
        <v>0</v>
      </c>
      <c r="F68" s="48">
        <f t="shared" si="23"/>
        <v>0</v>
      </c>
      <c r="G68" s="48">
        <f t="shared" si="23"/>
        <v>0</v>
      </c>
      <c r="H68" s="48">
        <f t="shared" ref="H68:H73" si="24">+I68</f>
        <v>210251.42747</v>
      </c>
      <c r="I68" s="50">
        <f>+I69+I70+I71+I72+I73</f>
        <v>210251.42747</v>
      </c>
      <c r="J68" s="50">
        <f t="shared" si="23"/>
        <v>0</v>
      </c>
      <c r="K68" s="50">
        <f t="shared" si="23"/>
        <v>0</v>
      </c>
      <c r="L68" s="50">
        <f t="shared" si="23"/>
        <v>0</v>
      </c>
      <c r="M68" s="50">
        <f t="shared" si="23"/>
        <v>0</v>
      </c>
      <c r="N68" s="50">
        <f t="shared" si="23"/>
        <v>249295.50599999999</v>
      </c>
      <c r="O68" s="50">
        <f t="shared" si="23"/>
        <v>0</v>
      </c>
      <c r="P68" s="34">
        <f t="shared" si="2"/>
        <v>1</v>
      </c>
      <c r="Q68" s="37">
        <f t="shared" si="3"/>
        <v>249295.50599999999</v>
      </c>
    </row>
    <row r="69" spans="1:17" ht="21.45" x14ac:dyDescent="0.35">
      <c r="A69" s="11" t="s">
        <v>447</v>
      </c>
      <c r="B69" s="12" t="s">
        <v>113</v>
      </c>
      <c r="C69" s="48"/>
      <c r="D69" s="48"/>
      <c r="E69" s="48"/>
      <c r="F69" s="48"/>
      <c r="G69" s="48"/>
      <c r="H69" s="48">
        <f t="shared" si="24"/>
        <v>164117.88</v>
      </c>
      <c r="I69" s="82">
        <v>164117.88</v>
      </c>
      <c r="J69" s="50"/>
      <c r="K69" s="50"/>
      <c r="L69" s="50"/>
      <c r="M69" s="50"/>
      <c r="N69" s="50">
        <v>191250</v>
      </c>
      <c r="O69" s="50"/>
      <c r="P69" s="34">
        <f t="shared" si="2"/>
        <v>1</v>
      </c>
      <c r="Q69" s="37">
        <f t="shared" si="3"/>
        <v>191250</v>
      </c>
    </row>
    <row r="70" spans="1:17" ht="15.45" x14ac:dyDescent="0.35">
      <c r="A70" s="11" t="s">
        <v>448</v>
      </c>
      <c r="B70" s="12" t="s">
        <v>114</v>
      </c>
      <c r="C70" s="48">
        <v>3204.4</v>
      </c>
      <c r="D70" s="48"/>
      <c r="E70" s="48"/>
      <c r="F70" s="48"/>
      <c r="G70" s="48"/>
      <c r="H70" s="48">
        <f t="shared" si="24"/>
        <v>30481.439999999999</v>
      </c>
      <c r="I70" s="50">
        <v>30481.439999999999</v>
      </c>
      <c r="J70" s="50"/>
      <c r="K70" s="50"/>
      <c r="L70" s="50"/>
      <c r="M70" s="50"/>
      <c r="N70" s="50">
        <v>41910</v>
      </c>
      <c r="O70" s="50"/>
      <c r="P70" s="34">
        <f t="shared" si="2"/>
        <v>1</v>
      </c>
      <c r="Q70" s="37">
        <f t="shared" si="3"/>
        <v>41910</v>
      </c>
    </row>
    <row r="71" spans="1:17" hidden="1" x14ac:dyDescent="0.35">
      <c r="A71" s="11" t="s">
        <v>115</v>
      </c>
      <c r="B71" s="12" t="s">
        <v>116</v>
      </c>
      <c r="C71" s="12"/>
      <c r="D71" s="12"/>
      <c r="E71" s="12"/>
      <c r="F71" s="12"/>
      <c r="G71" s="12"/>
      <c r="H71" s="12">
        <f t="shared" si="24"/>
        <v>0</v>
      </c>
      <c r="I71" s="12"/>
      <c r="J71" s="12"/>
      <c r="K71" s="12"/>
      <c r="L71" s="12"/>
      <c r="M71" s="12"/>
      <c r="N71" s="21"/>
      <c r="O71" s="12"/>
      <c r="P71" s="34">
        <f t="shared" si="2"/>
        <v>0</v>
      </c>
      <c r="Q71" s="37">
        <f t="shared" si="3"/>
        <v>0</v>
      </c>
    </row>
    <row r="72" spans="1:17" ht="15.45" x14ac:dyDescent="0.35">
      <c r="A72" s="11" t="s">
        <v>449</v>
      </c>
      <c r="B72" s="12" t="s">
        <v>117</v>
      </c>
      <c r="C72" s="48">
        <v>2172.8000000000002</v>
      </c>
      <c r="D72" s="48"/>
      <c r="E72" s="48"/>
      <c r="F72" s="48"/>
      <c r="G72" s="48"/>
      <c r="H72" s="48">
        <f t="shared" si="24"/>
        <v>7748.7455199999995</v>
      </c>
      <c r="I72" s="50">
        <v>7748.7455199999995</v>
      </c>
      <c r="J72" s="50"/>
      <c r="K72" s="50"/>
      <c r="L72" s="50"/>
      <c r="M72" s="50"/>
      <c r="N72" s="50">
        <v>7754.0959999999995</v>
      </c>
      <c r="O72" s="50"/>
      <c r="P72" s="34">
        <f t="shared" ref="P72:P135" si="25">IF(+C72+D72+E72+F72+G72+H72+I72+J72+K72+L72+M72+N72&lt;&gt;0,1,0)</f>
        <v>1</v>
      </c>
      <c r="Q72" s="37">
        <f t="shared" ref="Q72:Q135" si="26">+J72+K72+L72+M72+N72</f>
        <v>7754.0959999999995</v>
      </c>
    </row>
    <row r="73" spans="1:17" ht="21.45" x14ac:dyDescent="0.35">
      <c r="A73" s="11" t="s">
        <v>450</v>
      </c>
      <c r="B73" s="12" t="s">
        <v>118</v>
      </c>
      <c r="C73" s="48">
        <v>578.4</v>
      </c>
      <c r="D73" s="48"/>
      <c r="E73" s="48"/>
      <c r="F73" s="48"/>
      <c r="G73" s="48"/>
      <c r="H73" s="48">
        <f t="shared" si="24"/>
        <v>7903.3619500000004</v>
      </c>
      <c r="I73" s="50">
        <v>7903.3619500000004</v>
      </c>
      <c r="J73" s="50"/>
      <c r="K73" s="50"/>
      <c r="L73" s="50"/>
      <c r="M73" s="50"/>
      <c r="N73" s="50" t="s">
        <v>362</v>
      </c>
      <c r="O73" s="50"/>
      <c r="P73" s="34">
        <f t="shared" si="25"/>
        <v>1</v>
      </c>
      <c r="Q73" s="37">
        <f>+J73+K73+L73+M73+N73</f>
        <v>8381.41</v>
      </c>
    </row>
    <row r="74" spans="1:17" ht="21.45" x14ac:dyDescent="0.35">
      <c r="A74" s="11" t="s">
        <v>475</v>
      </c>
      <c r="B74" s="12" t="s">
        <v>119</v>
      </c>
      <c r="C74" s="48">
        <f t="shared" ref="C74:O74" si="27">+C75+C76+C79+C82+C90</f>
        <v>0</v>
      </c>
      <c r="D74" s="48">
        <f t="shared" si="27"/>
        <v>4600.1000000000004</v>
      </c>
      <c r="E74" s="48">
        <f t="shared" si="27"/>
        <v>0</v>
      </c>
      <c r="F74" s="48">
        <f t="shared" si="27"/>
        <v>0</v>
      </c>
      <c r="G74" s="48">
        <f t="shared" si="27"/>
        <v>0</v>
      </c>
      <c r="H74" s="48">
        <f t="shared" si="27"/>
        <v>296731.96090999997</v>
      </c>
      <c r="I74" s="50">
        <f>+I75+I76+I79+I82+I90</f>
        <v>296731.96090999997</v>
      </c>
      <c r="J74" s="50">
        <f t="shared" si="27"/>
        <v>24067.8</v>
      </c>
      <c r="K74" s="50">
        <f t="shared" si="27"/>
        <v>0</v>
      </c>
      <c r="L74" s="50">
        <f t="shared" si="27"/>
        <v>109550</v>
      </c>
      <c r="M74" s="50">
        <f t="shared" si="27"/>
        <v>0</v>
      </c>
      <c r="N74" s="50">
        <f t="shared" si="27"/>
        <v>163137.22500000001</v>
      </c>
      <c r="O74" s="50">
        <f t="shared" si="27"/>
        <v>0</v>
      </c>
      <c r="P74" s="34">
        <f t="shared" si="25"/>
        <v>1</v>
      </c>
      <c r="Q74" s="37">
        <f t="shared" si="26"/>
        <v>296755.02500000002</v>
      </c>
    </row>
    <row r="75" spans="1:17" hidden="1" x14ac:dyDescent="0.35">
      <c r="A75" s="11" t="s">
        <v>120</v>
      </c>
      <c r="B75" s="12" t="s">
        <v>121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1"/>
      <c r="O75" s="12"/>
      <c r="P75" s="34">
        <f t="shared" si="25"/>
        <v>0</v>
      </c>
      <c r="Q75" s="37">
        <f t="shared" si="26"/>
        <v>0</v>
      </c>
    </row>
    <row r="76" spans="1:17" ht="21.45" x14ac:dyDescent="0.35">
      <c r="A76" s="11" t="s">
        <v>476</v>
      </c>
      <c r="B76" s="12" t="s">
        <v>122</v>
      </c>
      <c r="C76" s="48">
        <f t="shared" ref="C76:O76" si="28">+C77+C78</f>
        <v>0</v>
      </c>
      <c r="D76" s="48">
        <f t="shared" si="28"/>
        <v>84.6</v>
      </c>
      <c r="E76" s="48">
        <f t="shared" si="28"/>
        <v>0</v>
      </c>
      <c r="F76" s="48">
        <f t="shared" si="28"/>
        <v>0</v>
      </c>
      <c r="G76" s="48">
        <f t="shared" si="28"/>
        <v>0</v>
      </c>
      <c r="H76" s="48">
        <f t="shared" si="28"/>
        <v>118930.03590999999</v>
      </c>
      <c r="I76" s="50">
        <f t="shared" si="28"/>
        <v>118930.03590999999</v>
      </c>
      <c r="J76" s="50">
        <f t="shared" si="28"/>
        <v>0</v>
      </c>
      <c r="K76" s="50">
        <f t="shared" si="28"/>
        <v>0</v>
      </c>
      <c r="L76" s="50">
        <f t="shared" si="28"/>
        <v>109550</v>
      </c>
      <c r="M76" s="50">
        <f t="shared" si="28"/>
        <v>0</v>
      </c>
      <c r="N76" s="50">
        <f t="shared" si="28"/>
        <v>9403.1</v>
      </c>
      <c r="O76" s="50">
        <f t="shared" si="28"/>
        <v>0</v>
      </c>
      <c r="P76" s="34">
        <f t="shared" si="25"/>
        <v>1</v>
      </c>
      <c r="Q76" s="37">
        <f t="shared" si="26"/>
        <v>118953.1</v>
      </c>
    </row>
    <row r="77" spans="1:17" hidden="1" x14ac:dyDescent="0.35">
      <c r="A77" s="11" t="s">
        <v>78</v>
      </c>
      <c r="B77" s="12" t="s">
        <v>123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1"/>
      <c r="O77" s="12"/>
      <c r="P77" s="34">
        <f t="shared" si="25"/>
        <v>0</v>
      </c>
      <c r="Q77" s="37">
        <f t="shared" si="26"/>
        <v>0</v>
      </c>
    </row>
    <row r="78" spans="1:17" ht="21.45" x14ac:dyDescent="0.35">
      <c r="A78" s="11" t="s">
        <v>477</v>
      </c>
      <c r="B78" s="12" t="s">
        <v>124</v>
      </c>
      <c r="C78" s="48"/>
      <c r="D78" s="48">
        <v>84.6</v>
      </c>
      <c r="E78" s="48"/>
      <c r="F78" s="48"/>
      <c r="G78" s="48"/>
      <c r="H78" s="48">
        <f>+I78</f>
        <v>118930.03590999999</v>
      </c>
      <c r="I78" s="50">
        <v>118930.03590999999</v>
      </c>
      <c r="J78" s="50"/>
      <c r="K78" s="50"/>
      <c r="L78" s="50">
        <v>109550</v>
      </c>
      <c r="M78" s="50"/>
      <c r="N78" s="50">
        <v>9403.1</v>
      </c>
      <c r="O78" s="50"/>
      <c r="P78" s="34">
        <f t="shared" si="25"/>
        <v>1</v>
      </c>
      <c r="Q78" s="37">
        <f t="shared" si="26"/>
        <v>118953.1</v>
      </c>
    </row>
    <row r="79" spans="1:17" hidden="1" x14ac:dyDescent="0.35">
      <c r="A79" s="11" t="s">
        <v>82</v>
      </c>
      <c r="B79" s="12" t="s">
        <v>125</v>
      </c>
      <c r="C79" s="12">
        <f t="shared" ref="C79:O79" si="29">+C80+C81</f>
        <v>0</v>
      </c>
      <c r="D79" s="12">
        <f t="shared" si="29"/>
        <v>0</v>
      </c>
      <c r="E79" s="12">
        <f t="shared" si="29"/>
        <v>0</v>
      </c>
      <c r="F79" s="12">
        <f t="shared" si="29"/>
        <v>0</v>
      </c>
      <c r="G79" s="12">
        <f t="shared" si="29"/>
        <v>0</v>
      </c>
      <c r="H79" s="12">
        <f t="shared" si="29"/>
        <v>0</v>
      </c>
      <c r="I79" s="12">
        <f t="shared" si="29"/>
        <v>0</v>
      </c>
      <c r="J79" s="12">
        <f t="shared" si="29"/>
        <v>0</v>
      </c>
      <c r="K79" s="12">
        <f t="shared" si="29"/>
        <v>0</v>
      </c>
      <c r="L79" s="12">
        <f t="shared" si="29"/>
        <v>0</v>
      </c>
      <c r="M79" s="12">
        <f t="shared" si="29"/>
        <v>0</v>
      </c>
      <c r="N79" s="21">
        <f t="shared" si="29"/>
        <v>0</v>
      </c>
      <c r="O79" s="12">
        <f t="shared" si="29"/>
        <v>0</v>
      </c>
      <c r="P79" s="34">
        <f t="shared" si="25"/>
        <v>0</v>
      </c>
      <c r="Q79" s="37">
        <f t="shared" si="26"/>
        <v>0</v>
      </c>
    </row>
    <row r="80" spans="1:17" hidden="1" x14ac:dyDescent="0.35">
      <c r="A80" s="11" t="s">
        <v>84</v>
      </c>
      <c r="B80" s="12" t="s">
        <v>126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1"/>
      <c r="O80" s="12"/>
      <c r="P80" s="34">
        <f t="shared" si="25"/>
        <v>0</v>
      </c>
      <c r="Q80" s="37">
        <f t="shared" si="26"/>
        <v>0</v>
      </c>
    </row>
    <row r="81" spans="1:17" hidden="1" x14ac:dyDescent="0.35">
      <c r="A81" s="11" t="s">
        <v>88</v>
      </c>
      <c r="B81" s="12" t="s">
        <v>127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1"/>
      <c r="O81" s="12"/>
      <c r="P81" s="34">
        <f t="shared" si="25"/>
        <v>0</v>
      </c>
      <c r="Q81" s="37">
        <f t="shared" si="26"/>
        <v>0</v>
      </c>
    </row>
    <row r="82" spans="1:17" ht="15.45" x14ac:dyDescent="0.35">
      <c r="A82" s="11" t="s">
        <v>478</v>
      </c>
      <c r="B82" s="12" t="s">
        <v>129</v>
      </c>
      <c r="C82" s="48">
        <f t="shared" ref="C82:O82" si="30">+C83+C84</f>
        <v>0</v>
      </c>
      <c r="D82" s="48">
        <f t="shared" si="30"/>
        <v>4515.5</v>
      </c>
      <c r="E82" s="48">
        <f t="shared" si="30"/>
        <v>0</v>
      </c>
      <c r="F82" s="48">
        <f t="shared" si="30"/>
        <v>0</v>
      </c>
      <c r="G82" s="48">
        <f t="shared" si="30"/>
        <v>0</v>
      </c>
      <c r="H82" s="48">
        <f t="shared" si="30"/>
        <v>176601.92499999999</v>
      </c>
      <c r="I82" s="50">
        <f t="shared" si="30"/>
        <v>176601.92499999999</v>
      </c>
      <c r="J82" s="50">
        <f t="shared" si="30"/>
        <v>22867.8</v>
      </c>
      <c r="K82" s="50">
        <f t="shared" si="30"/>
        <v>0</v>
      </c>
      <c r="L82" s="50">
        <f t="shared" si="30"/>
        <v>0</v>
      </c>
      <c r="M82" s="50">
        <f t="shared" si="30"/>
        <v>0</v>
      </c>
      <c r="N82" s="50">
        <f t="shared" si="30"/>
        <v>153734.125</v>
      </c>
      <c r="O82" s="50">
        <f t="shared" si="30"/>
        <v>0</v>
      </c>
      <c r="P82" s="34">
        <f t="shared" si="25"/>
        <v>1</v>
      </c>
      <c r="Q82" s="37">
        <f t="shared" si="26"/>
        <v>176601.92499999999</v>
      </c>
    </row>
    <row r="83" spans="1:17" s="69" customFormat="1" ht="21.45" x14ac:dyDescent="0.35">
      <c r="A83" s="11" t="s">
        <v>479</v>
      </c>
      <c r="B83" s="63" t="s">
        <v>131</v>
      </c>
      <c r="C83" s="50"/>
      <c r="D83" s="50"/>
      <c r="E83" s="50"/>
      <c r="F83" s="50"/>
      <c r="G83" s="50"/>
      <c r="H83" s="50">
        <f>+I83</f>
        <v>176601.92499999999</v>
      </c>
      <c r="I83" s="50">
        <v>176601.92499999999</v>
      </c>
      <c r="J83" s="50">
        <v>22867.8</v>
      </c>
      <c r="K83" s="50"/>
      <c r="L83" s="50"/>
      <c r="M83" s="50"/>
      <c r="N83" s="50">
        <v>153734.125</v>
      </c>
      <c r="O83" s="50"/>
      <c r="P83" s="69">
        <f t="shared" si="25"/>
        <v>1</v>
      </c>
      <c r="Q83" s="70">
        <f t="shared" si="26"/>
        <v>176601.92499999999</v>
      </c>
    </row>
    <row r="84" spans="1:17" ht="21.45" x14ac:dyDescent="0.35">
      <c r="A84" s="11" t="s">
        <v>480</v>
      </c>
      <c r="B84" s="12" t="s">
        <v>133</v>
      </c>
      <c r="C84" s="48">
        <f t="shared" ref="C84:O84" si="31">+C85+C86+C87+C88+C89</f>
        <v>0</v>
      </c>
      <c r="D84" s="48">
        <f t="shared" si="31"/>
        <v>4515.5</v>
      </c>
      <c r="E84" s="48">
        <f t="shared" si="31"/>
        <v>0</v>
      </c>
      <c r="F84" s="48">
        <f t="shared" si="31"/>
        <v>0</v>
      </c>
      <c r="G84" s="48">
        <f t="shared" si="31"/>
        <v>0</v>
      </c>
      <c r="H84" s="48">
        <f t="shared" si="31"/>
        <v>0</v>
      </c>
      <c r="I84" s="50">
        <f t="shared" si="31"/>
        <v>0</v>
      </c>
      <c r="J84" s="50">
        <f t="shared" si="31"/>
        <v>0</v>
      </c>
      <c r="K84" s="50">
        <f t="shared" si="31"/>
        <v>0</v>
      </c>
      <c r="L84" s="50">
        <f t="shared" si="31"/>
        <v>0</v>
      </c>
      <c r="M84" s="50">
        <f t="shared" si="31"/>
        <v>0</v>
      </c>
      <c r="N84" s="50">
        <f t="shared" si="31"/>
        <v>0</v>
      </c>
      <c r="O84" s="50">
        <f t="shared" si="31"/>
        <v>0</v>
      </c>
      <c r="P84" s="34">
        <f t="shared" si="25"/>
        <v>1</v>
      </c>
      <c r="Q84" s="37">
        <f t="shared" si="26"/>
        <v>0</v>
      </c>
    </row>
    <row r="85" spans="1:17" hidden="1" x14ac:dyDescent="0.35">
      <c r="A85" s="11" t="s">
        <v>134</v>
      </c>
      <c r="B85" s="12" t="s">
        <v>135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1"/>
      <c r="O85" s="12"/>
      <c r="P85" s="34">
        <f t="shared" si="25"/>
        <v>0</v>
      </c>
      <c r="Q85" s="37">
        <f t="shared" si="26"/>
        <v>0</v>
      </c>
    </row>
    <row r="86" spans="1:17" ht="15.45" x14ac:dyDescent="0.35">
      <c r="A86" s="11" t="s">
        <v>481</v>
      </c>
      <c r="B86" s="12" t="s">
        <v>137</v>
      </c>
      <c r="C86" s="48"/>
      <c r="D86" s="48">
        <v>1000.5</v>
      </c>
      <c r="E86" s="48"/>
      <c r="F86" s="48"/>
      <c r="G86" s="48"/>
      <c r="H86" s="48"/>
      <c r="I86" s="50"/>
      <c r="J86" s="50"/>
      <c r="K86" s="50"/>
      <c r="L86" s="50"/>
      <c r="M86" s="50"/>
      <c r="N86" s="50"/>
      <c r="O86" s="50"/>
      <c r="P86" s="34">
        <f t="shared" si="25"/>
        <v>1</v>
      </c>
      <c r="Q86" s="37">
        <f t="shared" si="26"/>
        <v>0</v>
      </c>
    </row>
    <row r="87" spans="1:17" hidden="1" x14ac:dyDescent="0.35">
      <c r="A87" s="11" t="s">
        <v>138</v>
      </c>
      <c r="B87" s="12" t="s">
        <v>139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1"/>
      <c r="O87" s="12"/>
      <c r="P87" s="34">
        <f t="shared" si="25"/>
        <v>0</v>
      </c>
      <c r="Q87" s="37">
        <f t="shared" si="26"/>
        <v>0</v>
      </c>
    </row>
    <row r="88" spans="1:17" hidden="1" x14ac:dyDescent="0.35">
      <c r="A88" s="11" t="s">
        <v>140</v>
      </c>
      <c r="B88" s="12" t="s">
        <v>141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1"/>
      <c r="O88" s="12"/>
      <c r="P88" s="34">
        <f t="shared" si="25"/>
        <v>0</v>
      </c>
      <c r="Q88" s="37">
        <f t="shared" si="26"/>
        <v>0</v>
      </c>
    </row>
    <row r="89" spans="1:17" ht="15.45" x14ac:dyDescent="0.35">
      <c r="A89" s="11" t="s">
        <v>482</v>
      </c>
      <c r="B89" s="12" t="s">
        <v>143</v>
      </c>
      <c r="C89" s="48"/>
      <c r="D89" s="48">
        <v>3515</v>
      </c>
      <c r="E89" s="48"/>
      <c r="F89" s="48"/>
      <c r="G89" s="48"/>
      <c r="H89" s="48"/>
      <c r="I89" s="50"/>
      <c r="J89" s="50"/>
      <c r="K89" s="50"/>
      <c r="L89" s="50"/>
      <c r="M89" s="50"/>
      <c r="N89" s="50"/>
      <c r="O89" s="50"/>
      <c r="P89" s="34">
        <f t="shared" si="25"/>
        <v>1</v>
      </c>
      <c r="Q89" s="37">
        <f t="shared" si="26"/>
        <v>0</v>
      </c>
    </row>
    <row r="90" spans="1:17" ht="15.45" x14ac:dyDescent="0.35">
      <c r="A90" s="11" t="s">
        <v>483</v>
      </c>
      <c r="B90" s="12" t="s">
        <v>145</v>
      </c>
      <c r="C90" s="48"/>
      <c r="D90" s="48"/>
      <c r="E90" s="48"/>
      <c r="F90" s="48"/>
      <c r="G90" s="48"/>
      <c r="H90" s="48">
        <f>+I90</f>
        <v>1200</v>
      </c>
      <c r="I90" s="50">
        <v>1200</v>
      </c>
      <c r="J90" s="50">
        <v>1200</v>
      </c>
      <c r="K90" s="50"/>
      <c r="L90" s="50"/>
      <c r="M90" s="50"/>
      <c r="N90" s="50"/>
      <c r="O90" s="50"/>
      <c r="P90" s="34">
        <f t="shared" si="25"/>
        <v>1</v>
      </c>
      <c r="Q90" s="37">
        <f t="shared" si="26"/>
        <v>1200</v>
      </c>
    </row>
    <row r="91" spans="1:17" hidden="1" x14ac:dyDescent="0.35">
      <c r="A91" s="11" t="s">
        <v>1</v>
      </c>
      <c r="B91" s="12" t="s">
        <v>146</v>
      </c>
      <c r="C91" s="12">
        <f t="shared" ref="C91:O91" si="32">+C92+C93+C96+C97</f>
        <v>0</v>
      </c>
      <c r="D91" s="12">
        <f t="shared" si="32"/>
        <v>0</v>
      </c>
      <c r="E91" s="12">
        <f t="shared" si="32"/>
        <v>0</v>
      </c>
      <c r="F91" s="12">
        <f t="shared" si="32"/>
        <v>0</v>
      </c>
      <c r="G91" s="12">
        <f t="shared" si="32"/>
        <v>0</v>
      </c>
      <c r="H91" s="12">
        <f t="shared" si="32"/>
        <v>0</v>
      </c>
      <c r="I91" s="12">
        <f t="shared" si="32"/>
        <v>0</v>
      </c>
      <c r="J91" s="12">
        <f t="shared" si="32"/>
        <v>0</v>
      </c>
      <c r="K91" s="12">
        <f t="shared" si="32"/>
        <v>0</v>
      </c>
      <c r="L91" s="12">
        <f t="shared" si="32"/>
        <v>0</v>
      </c>
      <c r="M91" s="12">
        <f t="shared" si="32"/>
        <v>0</v>
      </c>
      <c r="N91" s="21">
        <f t="shared" si="32"/>
        <v>0</v>
      </c>
      <c r="O91" s="12">
        <f t="shared" si="32"/>
        <v>0</v>
      </c>
      <c r="P91" s="34">
        <f t="shared" si="25"/>
        <v>0</v>
      </c>
      <c r="Q91" s="37">
        <f t="shared" si="26"/>
        <v>0</v>
      </c>
    </row>
    <row r="92" spans="1:17" hidden="1" x14ac:dyDescent="0.35">
      <c r="A92" s="11" t="s">
        <v>120</v>
      </c>
      <c r="B92" s="12" t="s">
        <v>147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1"/>
      <c r="O92" s="12"/>
      <c r="P92" s="34">
        <f t="shared" si="25"/>
        <v>0</v>
      </c>
      <c r="Q92" s="37">
        <f t="shared" si="26"/>
        <v>0</v>
      </c>
    </row>
    <row r="93" spans="1:17" hidden="1" x14ac:dyDescent="0.35">
      <c r="A93" s="11" t="s">
        <v>76</v>
      </c>
      <c r="B93" s="12" t="s">
        <v>148</v>
      </c>
      <c r="C93" s="12">
        <f t="shared" ref="C93:O93" si="33">+C94+C95</f>
        <v>0</v>
      </c>
      <c r="D93" s="12">
        <f t="shared" si="33"/>
        <v>0</v>
      </c>
      <c r="E93" s="12">
        <f t="shared" si="33"/>
        <v>0</v>
      </c>
      <c r="F93" s="12">
        <f t="shared" si="33"/>
        <v>0</v>
      </c>
      <c r="G93" s="12">
        <f t="shared" si="33"/>
        <v>0</v>
      </c>
      <c r="H93" s="12">
        <f t="shared" si="33"/>
        <v>0</v>
      </c>
      <c r="I93" s="12">
        <f t="shared" si="33"/>
        <v>0</v>
      </c>
      <c r="J93" s="12">
        <f t="shared" si="33"/>
        <v>0</v>
      </c>
      <c r="K93" s="12">
        <f t="shared" si="33"/>
        <v>0</v>
      </c>
      <c r="L93" s="12">
        <f t="shared" si="33"/>
        <v>0</v>
      </c>
      <c r="M93" s="12">
        <f t="shared" si="33"/>
        <v>0</v>
      </c>
      <c r="N93" s="21">
        <f t="shared" si="33"/>
        <v>0</v>
      </c>
      <c r="O93" s="12">
        <f t="shared" si="33"/>
        <v>0</v>
      </c>
      <c r="P93" s="34">
        <f t="shared" si="25"/>
        <v>0</v>
      </c>
      <c r="Q93" s="37">
        <f t="shared" si="26"/>
        <v>0</v>
      </c>
    </row>
    <row r="94" spans="1:17" hidden="1" x14ac:dyDescent="0.35">
      <c r="A94" s="11" t="s">
        <v>78</v>
      </c>
      <c r="B94" s="12" t="s">
        <v>149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1"/>
      <c r="O94" s="12"/>
      <c r="P94" s="34">
        <f t="shared" si="25"/>
        <v>0</v>
      </c>
      <c r="Q94" s="37">
        <f t="shared" si="26"/>
        <v>0</v>
      </c>
    </row>
    <row r="95" spans="1:17" hidden="1" x14ac:dyDescent="0.35">
      <c r="A95" s="11" t="s">
        <v>80</v>
      </c>
      <c r="B95" s="12" t="s">
        <v>150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1"/>
      <c r="O95" s="12"/>
      <c r="P95" s="34">
        <f t="shared" si="25"/>
        <v>0</v>
      </c>
      <c r="Q95" s="37">
        <f t="shared" si="26"/>
        <v>0</v>
      </c>
    </row>
    <row r="96" spans="1:17" hidden="1" x14ac:dyDescent="0.35">
      <c r="A96" s="11" t="s">
        <v>82</v>
      </c>
      <c r="B96" s="12" t="s">
        <v>151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1"/>
      <c r="O96" s="12"/>
      <c r="P96" s="34">
        <f t="shared" si="25"/>
        <v>0</v>
      </c>
      <c r="Q96" s="37">
        <f t="shared" si="26"/>
        <v>0</v>
      </c>
    </row>
    <row r="97" spans="1:17" hidden="1" x14ac:dyDescent="0.35">
      <c r="A97" s="11" t="s">
        <v>128</v>
      </c>
      <c r="B97" s="12" t="s">
        <v>152</v>
      </c>
      <c r="C97" s="12">
        <f t="shared" ref="C97:O97" si="34">+C98+C99</f>
        <v>0</v>
      </c>
      <c r="D97" s="12">
        <f t="shared" si="34"/>
        <v>0</v>
      </c>
      <c r="E97" s="12">
        <f t="shared" si="34"/>
        <v>0</v>
      </c>
      <c r="F97" s="12">
        <f t="shared" si="34"/>
        <v>0</v>
      </c>
      <c r="G97" s="12">
        <f t="shared" si="34"/>
        <v>0</v>
      </c>
      <c r="H97" s="12">
        <f t="shared" si="34"/>
        <v>0</v>
      </c>
      <c r="I97" s="12">
        <f t="shared" si="34"/>
        <v>0</v>
      </c>
      <c r="J97" s="12">
        <f t="shared" si="34"/>
        <v>0</v>
      </c>
      <c r="K97" s="12">
        <f t="shared" si="34"/>
        <v>0</v>
      </c>
      <c r="L97" s="12">
        <f t="shared" si="34"/>
        <v>0</v>
      </c>
      <c r="M97" s="12">
        <f t="shared" si="34"/>
        <v>0</v>
      </c>
      <c r="N97" s="21">
        <f t="shared" si="34"/>
        <v>0</v>
      </c>
      <c r="O97" s="12">
        <f t="shared" si="34"/>
        <v>0</v>
      </c>
      <c r="P97" s="34">
        <f t="shared" si="25"/>
        <v>0</v>
      </c>
      <c r="Q97" s="37">
        <f t="shared" si="26"/>
        <v>0</v>
      </c>
    </row>
    <row r="98" spans="1:17" hidden="1" x14ac:dyDescent="0.35">
      <c r="A98" s="11" t="s">
        <v>130</v>
      </c>
      <c r="B98" s="12" t="s">
        <v>153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1"/>
      <c r="O98" s="12"/>
      <c r="P98" s="34">
        <f t="shared" si="25"/>
        <v>0</v>
      </c>
      <c r="Q98" s="37">
        <f t="shared" si="26"/>
        <v>0</v>
      </c>
    </row>
    <row r="99" spans="1:17" hidden="1" x14ac:dyDescent="0.35">
      <c r="A99" s="11" t="s">
        <v>142</v>
      </c>
      <c r="B99" s="12" t="s">
        <v>154</v>
      </c>
      <c r="C99" s="12">
        <f t="shared" ref="C99:O99" si="35">+C100+C101+C102</f>
        <v>0</v>
      </c>
      <c r="D99" s="12">
        <f t="shared" si="35"/>
        <v>0</v>
      </c>
      <c r="E99" s="12">
        <f t="shared" si="35"/>
        <v>0</v>
      </c>
      <c r="F99" s="12">
        <f t="shared" si="35"/>
        <v>0</v>
      </c>
      <c r="G99" s="12">
        <f t="shared" si="35"/>
        <v>0</v>
      </c>
      <c r="H99" s="12">
        <f t="shared" si="35"/>
        <v>0</v>
      </c>
      <c r="I99" s="12">
        <f t="shared" si="35"/>
        <v>0</v>
      </c>
      <c r="J99" s="12">
        <f t="shared" si="35"/>
        <v>0</v>
      </c>
      <c r="K99" s="12">
        <f t="shared" si="35"/>
        <v>0</v>
      </c>
      <c r="L99" s="12">
        <f t="shared" si="35"/>
        <v>0</v>
      </c>
      <c r="M99" s="12">
        <f t="shared" si="35"/>
        <v>0</v>
      </c>
      <c r="N99" s="21">
        <f t="shared" si="35"/>
        <v>0</v>
      </c>
      <c r="O99" s="12">
        <f t="shared" si="35"/>
        <v>0</v>
      </c>
      <c r="P99" s="34">
        <f t="shared" si="25"/>
        <v>0</v>
      </c>
      <c r="Q99" s="37">
        <f t="shared" si="26"/>
        <v>0</v>
      </c>
    </row>
    <row r="100" spans="1:17" hidden="1" x14ac:dyDescent="0.35">
      <c r="A100" s="11" t="s">
        <v>134</v>
      </c>
      <c r="B100" s="12" t="s">
        <v>155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1"/>
      <c r="O100" s="12"/>
      <c r="P100" s="34">
        <f t="shared" si="25"/>
        <v>0</v>
      </c>
      <c r="Q100" s="37">
        <f t="shared" si="26"/>
        <v>0</v>
      </c>
    </row>
    <row r="101" spans="1:17" hidden="1" x14ac:dyDescent="0.35">
      <c r="A101" s="11" t="s">
        <v>136</v>
      </c>
      <c r="B101" s="12" t="s">
        <v>156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1"/>
      <c r="O101" s="12"/>
      <c r="P101" s="34">
        <f t="shared" si="25"/>
        <v>0</v>
      </c>
      <c r="Q101" s="37">
        <f t="shared" si="26"/>
        <v>0</v>
      </c>
    </row>
    <row r="102" spans="1:17" hidden="1" x14ac:dyDescent="0.35">
      <c r="A102" s="11" t="s">
        <v>142</v>
      </c>
      <c r="B102" s="12" t="s">
        <v>157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1"/>
      <c r="O102" s="12"/>
      <c r="P102" s="34">
        <f t="shared" si="25"/>
        <v>0</v>
      </c>
      <c r="Q102" s="37">
        <f t="shared" si="26"/>
        <v>0</v>
      </c>
    </row>
    <row r="103" spans="1:17" hidden="1" x14ac:dyDescent="0.35">
      <c r="A103" s="11" t="s">
        <v>158</v>
      </c>
      <c r="B103" s="12" t="s">
        <v>159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1"/>
      <c r="O103" s="12"/>
      <c r="P103" s="34">
        <f t="shared" si="25"/>
        <v>0</v>
      </c>
      <c r="Q103" s="37">
        <f t="shared" si="26"/>
        <v>0</v>
      </c>
    </row>
    <row r="104" spans="1:17" ht="15.45" x14ac:dyDescent="0.35">
      <c r="A104" s="11" t="s">
        <v>451</v>
      </c>
      <c r="B104" s="12" t="s">
        <v>160</v>
      </c>
      <c r="C104" s="48">
        <f t="shared" ref="C104:O104" si="36">+C105+C109</f>
        <v>1853.4</v>
      </c>
      <c r="D104" s="48">
        <f t="shared" si="36"/>
        <v>1697.4</v>
      </c>
      <c r="E104" s="48">
        <f t="shared" si="36"/>
        <v>0</v>
      </c>
      <c r="F104" s="48">
        <f t="shared" si="36"/>
        <v>0</v>
      </c>
      <c r="G104" s="48">
        <f t="shared" si="36"/>
        <v>0</v>
      </c>
      <c r="H104" s="48">
        <f t="shared" si="36"/>
        <v>346467.73725000001</v>
      </c>
      <c r="I104" s="50">
        <f t="shared" si="36"/>
        <v>346467.73725000001</v>
      </c>
      <c r="J104" s="50">
        <f t="shared" si="36"/>
        <v>289306.05499999999</v>
      </c>
      <c r="K104" s="50">
        <f t="shared" si="36"/>
        <v>0</v>
      </c>
      <c r="L104" s="50">
        <f t="shared" si="36"/>
        <v>0</v>
      </c>
      <c r="M104" s="50">
        <f t="shared" si="36"/>
        <v>0</v>
      </c>
      <c r="N104" s="50">
        <f t="shared" si="36"/>
        <v>118863.592</v>
      </c>
      <c r="O104" s="50">
        <f t="shared" si="36"/>
        <v>0</v>
      </c>
      <c r="P104" s="34">
        <f t="shared" si="25"/>
        <v>1</v>
      </c>
      <c r="Q104" s="37">
        <f t="shared" si="26"/>
        <v>408169.647</v>
      </c>
    </row>
    <row r="105" spans="1:17" hidden="1" x14ac:dyDescent="0.35">
      <c r="A105" s="11" t="s">
        <v>161</v>
      </c>
      <c r="B105" s="12" t="s">
        <v>162</v>
      </c>
      <c r="C105" s="12">
        <f t="shared" ref="C105:O105" si="37">+C106+C107+C108</f>
        <v>0</v>
      </c>
      <c r="D105" s="12">
        <f t="shared" si="37"/>
        <v>0</v>
      </c>
      <c r="E105" s="12">
        <f t="shared" si="37"/>
        <v>0</v>
      </c>
      <c r="F105" s="12">
        <f t="shared" si="37"/>
        <v>0</v>
      </c>
      <c r="G105" s="12">
        <f t="shared" si="37"/>
        <v>0</v>
      </c>
      <c r="H105" s="12">
        <f t="shared" si="37"/>
        <v>0</v>
      </c>
      <c r="I105" s="12">
        <f t="shared" si="37"/>
        <v>0</v>
      </c>
      <c r="J105" s="12">
        <f t="shared" si="37"/>
        <v>0</v>
      </c>
      <c r="K105" s="12">
        <f t="shared" si="37"/>
        <v>0</v>
      </c>
      <c r="L105" s="12">
        <f t="shared" si="37"/>
        <v>0</v>
      </c>
      <c r="M105" s="12">
        <f t="shared" si="37"/>
        <v>0</v>
      </c>
      <c r="N105" s="21">
        <f t="shared" si="37"/>
        <v>0</v>
      </c>
      <c r="O105" s="12">
        <f t="shared" si="37"/>
        <v>0</v>
      </c>
      <c r="P105" s="34">
        <f t="shared" si="25"/>
        <v>0</v>
      </c>
      <c r="Q105" s="37">
        <f t="shared" si="26"/>
        <v>0</v>
      </c>
    </row>
    <row r="106" spans="1:17" hidden="1" x14ac:dyDescent="0.35">
      <c r="A106" s="11" t="s">
        <v>163</v>
      </c>
      <c r="B106" s="12" t="s">
        <v>164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1"/>
      <c r="O106" s="12"/>
      <c r="P106" s="34">
        <f t="shared" si="25"/>
        <v>0</v>
      </c>
      <c r="Q106" s="37">
        <f t="shared" si="26"/>
        <v>0</v>
      </c>
    </row>
    <row r="107" spans="1:17" hidden="1" x14ac:dyDescent="0.35">
      <c r="A107" s="11" t="s">
        <v>165</v>
      </c>
      <c r="B107" s="12" t="s">
        <v>166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1"/>
      <c r="O107" s="12"/>
      <c r="P107" s="34">
        <f t="shared" si="25"/>
        <v>0</v>
      </c>
      <c r="Q107" s="37">
        <f t="shared" si="26"/>
        <v>0</v>
      </c>
    </row>
    <row r="108" spans="1:17" hidden="1" x14ac:dyDescent="0.35">
      <c r="A108" s="11" t="s">
        <v>167</v>
      </c>
      <c r="B108" s="12" t="s">
        <v>168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1"/>
      <c r="O108" s="12"/>
      <c r="P108" s="34">
        <f t="shared" si="25"/>
        <v>0</v>
      </c>
      <c r="Q108" s="37">
        <f t="shared" si="26"/>
        <v>0</v>
      </c>
    </row>
    <row r="109" spans="1:17" ht="15.45" x14ac:dyDescent="0.35">
      <c r="A109" s="11" t="s">
        <v>484</v>
      </c>
      <c r="B109" s="12" t="s">
        <v>169</v>
      </c>
      <c r="C109" s="48">
        <f t="shared" ref="C109:O109" si="38">+C110+C114+C115+C116+C121+C122+C123+C124</f>
        <v>1853.4</v>
      </c>
      <c r="D109" s="48">
        <f t="shared" si="38"/>
        <v>1697.4</v>
      </c>
      <c r="E109" s="48">
        <f t="shared" si="38"/>
        <v>0</v>
      </c>
      <c r="F109" s="48">
        <f t="shared" si="38"/>
        <v>0</v>
      </c>
      <c r="G109" s="48">
        <f t="shared" si="38"/>
        <v>0</v>
      </c>
      <c r="H109" s="48">
        <f t="shared" si="38"/>
        <v>346467.73725000001</v>
      </c>
      <c r="I109" s="50">
        <f>+I110+I114+I115+I116+I121+I122+I123+I124</f>
        <v>346467.73725000001</v>
      </c>
      <c r="J109" s="50">
        <f t="shared" si="38"/>
        <v>289306.05499999999</v>
      </c>
      <c r="K109" s="50">
        <f t="shared" si="38"/>
        <v>0</v>
      </c>
      <c r="L109" s="50">
        <f t="shared" si="38"/>
        <v>0</v>
      </c>
      <c r="M109" s="50">
        <f t="shared" si="38"/>
        <v>0</v>
      </c>
      <c r="N109" s="50">
        <f t="shared" si="38"/>
        <v>118863.592</v>
      </c>
      <c r="O109" s="50">
        <f t="shared" si="38"/>
        <v>0</v>
      </c>
      <c r="P109" s="34">
        <f t="shared" si="25"/>
        <v>1</v>
      </c>
      <c r="Q109" s="37">
        <f t="shared" si="26"/>
        <v>408169.647</v>
      </c>
    </row>
    <row r="110" spans="1:17" ht="15.45" x14ac:dyDescent="0.35">
      <c r="A110" s="11" t="s">
        <v>453</v>
      </c>
      <c r="B110" s="12" t="s">
        <v>170</v>
      </c>
      <c r="C110" s="48">
        <f t="shared" ref="C110:O110" si="39">+C111+C112+C113</f>
        <v>0</v>
      </c>
      <c r="D110" s="48">
        <f t="shared" si="39"/>
        <v>277.7</v>
      </c>
      <c r="E110" s="48">
        <f t="shared" si="39"/>
        <v>0</v>
      </c>
      <c r="F110" s="48">
        <f t="shared" si="39"/>
        <v>0</v>
      </c>
      <c r="G110" s="48">
        <f t="shared" si="39"/>
        <v>0</v>
      </c>
      <c r="H110" s="48">
        <f t="shared" si="39"/>
        <v>160406.78724999999</v>
      </c>
      <c r="I110" s="50">
        <f t="shared" si="39"/>
        <v>160406.78724999999</v>
      </c>
      <c r="J110" s="50">
        <f t="shared" si="39"/>
        <v>83682.604999999996</v>
      </c>
      <c r="K110" s="50">
        <f t="shared" si="39"/>
        <v>0</v>
      </c>
      <c r="L110" s="50">
        <f t="shared" si="39"/>
        <v>0</v>
      </c>
      <c r="M110" s="50">
        <f t="shared" si="39"/>
        <v>0</v>
      </c>
      <c r="N110" s="50">
        <f t="shared" si="39"/>
        <v>105903.592</v>
      </c>
      <c r="O110" s="50">
        <f t="shared" si="39"/>
        <v>0</v>
      </c>
      <c r="P110" s="34">
        <f t="shared" si="25"/>
        <v>1</v>
      </c>
      <c r="Q110" s="37">
        <f t="shared" si="26"/>
        <v>189586.19699999999</v>
      </c>
    </row>
    <row r="111" spans="1:17" ht="15.45" x14ac:dyDescent="0.35">
      <c r="A111" s="11" t="s">
        <v>454</v>
      </c>
      <c r="B111" s="12" t="s">
        <v>171</v>
      </c>
      <c r="C111" s="48"/>
      <c r="D111" s="48">
        <v>277.7</v>
      </c>
      <c r="E111" s="48"/>
      <c r="F111" s="48"/>
      <c r="G111" s="48"/>
      <c r="H111" s="48">
        <f t="shared" ref="H111:H121" si="40">+I111</f>
        <v>111702.64225</v>
      </c>
      <c r="I111" s="50">
        <v>111702.64225</v>
      </c>
      <c r="J111" s="50">
        <v>34978.46</v>
      </c>
      <c r="K111" s="50"/>
      <c r="L111" s="50"/>
      <c r="M111" s="50"/>
      <c r="N111" s="50">
        <v>105903.592</v>
      </c>
      <c r="O111" s="50"/>
      <c r="P111" s="34">
        <f t="shared" si="25"/>
        <v>1</v>
      </c>
      <c r="Q111" s="37">
        <f t="shared" si="26"/>
        <v>140882.052</v>
      </c>
    </row>
    <row r="112" spans="1:17" ht="21.45" x14ac:dyDescent="0.35">
      <c r="A112" s="11" t="s">
        <v>485</v>
      </c>
      <c r="B112" s="12" t="s">
        <v>172</v>
      </c>
      <c r="C112" s="48"/>
      <c r="D112" s="48"/>
      <c r="E112" s="48"/>
      <c r="F112" s="48"/>
      <c r="G112" s="48"/>
      <c r="H112" s="48">
        <f t="shared" si="40"/>
        <v>48704.144999999997</v>
      </c>
      <c r="I112" s="50">
        <v>48704.144999999997</v>
      </c>
      <c r="J112" s="50">
        <v>48704.144999999997</v>
      </c>
      <c r="K112" s="50"/>
      <c r="L112" s="50"/>
      <c r="M112" s="50"/>
      <c r="N112" s="50"/>
      <c r="O112" s="50"/>
      <c r="P112" s="34">
        <f t="shared" si="25"/>
        <v>1</v>
      </c>
      <c r="Q112" s="37">
        <f t="shared" si="26"/>
        <v>48704.144999999997</v>
      </c>
    </row>
    <row r="113" spans="1:17" hidden="1" x14ac:dyDescent="0.35">
      <c r="A113" s="11" t="s">
        <v>173</v>
      </c>
      <c r="B113" s="12" t="s">
        <v>174</v>
      </c>
      <c r="C113" s="12"/>
      <c r="D113" s="12"/>
      <c r="E113" s="12"/>
      <c r="F113" s="12"/>
      <c r="G113" s="12"/>
      <c r="H113" s="12">
        <f t="shared" si="40"/>
        <v>0</v>
      </c>
      <c r="I113" s="12"/>
      <c r="J113" s="12"/>
      <c r="K113" s="12"/>
      <c r="L113" s="12"/>
      <c r="M113" s="12"/>
      <c r="N113" s="21"/>
      <c r="O113" s="12"/>
      <c r="P113" s="34">
        <f t="shared" si="25"/>
        <v>0</v>
      </c>
      <c r="Q113" s="37">
        <f t="shared" si="26"/>
        <v>0</v>
      </c>
    </row>
    <row r="114" spans="1:17" ht="15.45" x14ac:dyDescent="0.35">
      <c r="A114" s="11" t="s">
        <v>175</v>
      </c>
      <c r="B114" s="12" t="s">
        <v>176</v>
      </c>
      <c r="C114" s="12"/>
      <c r="D114" s="12"/>
      <c r="E114" s="12"/>
      <c r="F114" s="12"/>
      <c r="G114" s="12"/>
      <c r="H114" s="12">
        <f t="shared" si="40"/>
        <v>13144.73</v>
      </c>
      <c r="I114" s="50">
        <v>13144.73</v>
      </c>
      <c r="J114" s="50" t="s">
        <v>536</v>
      </c>
      <c r="K114" s="12"/>
      <c r="L114" s="12"/>
      <c r="M114" s="12"/>
      <c r="N114" s="21"/>
      <c r="O114" s="12"/>
      <c r="P114" s="34">
        <f t="shared" si="25"/>
        <v>1</v>
      </c>
      <c r="Q114" s="37">
        <f t="shared" si="26"/>
        <v>13144.73</v>
      </c>
    </row>
    <row r="115" spans="1:17" ht="15.45" x14ac:dyDescent="0.35">
      <c r="A115" s="11" t="s">
        <v>486</v>
      </c>
      <c r="B115" s="12" t="s">
        <v>178</v>
      </c>
      <c r="C115" s="48"/>
      <c r="D115" s="48"/>
      <c r="E115" s="48"/>
      <c r="F115" s="48"/>
      <c r="G115" s="48"/>
      <c r="H115" s="48">
        <f t="shared" si="40"/>
        <v>8403.75</v>
      </c>
      <c r="I115" s="50">
        <v>8403.75</v>
      </c>
      <c r="J115" s="50">
        <v>8403.75</v>
      </c>
      <c r="K115" s="50"/>
      <c r="L115" s="50"/>
      <c r="M115" s="50"/>
      <c r="N115" s="50"/>
      <c r="O115" s="50"/>
      <c r="P115" s="34">
        <f t="shared" si="25"/>
        <v>1</v>
      </c>
      <c r="Q115" s="37">
        <f t="shared" si="26"/>
        <v>8403.75</v>
      </c>
    </row>
    <row r="116" spans="1:17" ht="21.45" hidden="1" x14ac:dyDescent="0.35">
      <c r="A116" s="11" t="s">
        <v>179</v>
      </c>
      <c r="B116" s="12" t="s">
        <v>180</v>
      </c>
      <c r="C116" s="12">
        <f t="shared" ref="C116:O116" si="41">+C117+C118+C119+C120</f>
        <v>0</v>
      </c>
      <c r="D116" s="12">
        <f t="shared" si="41"/>
        <v>0</v>
      </c>
      <c r="E116" s="12">
        <f t="shared" si="41"/>
        <v>0</v>
      </c>
      <c r="F116" s="12">
        <f t="shared" si="41"/>
        <v>0</v>
      </c>
      <c r="G116" s="12">
        <f t="shared" si="41"/>
        <v>0</v>
      </c>
      <c r="H116" s="12">
        <f t="shared" si="40"/>
        <v>0</v>
      </c>
      <c r="I116" s="12">
        <f t="shared" si="41"/>
        <v>0</v>
      </c>
      <c r="J116" s="12">
        <f t="shared" si="41"/>
        <v>0</v>
      </c>
      <c r="K116" s="12">
        <f t="shared" si="41"/>
        <v>0</v>
      </c>
      <c r="L116" s="12">
        <f t="shared" si="41"/>
        <v>0</v>
      </c>
      <c r="M116" s="12">
        <f t="shared" si="41"/>
        <v>0</v>
      </c>
      <c r="N116" s="21">
        <f t="shared" si="41"/>
        <v>0</v>
      </c>
      <c r="O116" s="12">
        <f t="shared" si="41"/>
        <v>0</v>
      </c>
      <c r="P116" s="34">
        <f t="shared" si="25"/>
        <v>0</v>
      </c>
      <c r="Q116" s="37">
        <f t="shared" si="26"/>
        <v>0</v>
      </c>
    </row>
    <row r="117" spans="1:17" hidden="1" x14ac:dyDescent="0.35">
      <c r="A117" s="11" t="s">
        <v>181</v>
      </c>
      <c r="B117" s="12" t="s">
        <v>182</v>
      </c>
      <c r="C117" s="12"/>
      <c r="D117" s="12"/>
      <c r="E117" s="12"/>
      <c r="F117" s="12"/>
      <c r="G117" s="12"/>
      <c r="H117" s="12">
        <f t="shared" si="40"/>
        <v>0</v>
      </c>
      <c r="I117" s="12"/>
      <c r="J117" s="12"/>
      <c r="K117" s="12"/>
      <c r="L117" s="12"/>
      <c r="M117" s="12"/>
      <c r="N117" s="21"/>
      <c r="O117" s="12"/>
      <c r="P117" s="34">
        <f t="shared" si="25"/>
        <v>0</v>
      </c>
      <c r="Q117" s="37">
        <f t="shared" si="26"/>
        <v>0</v>
      </c>
    </row>
    <row r="118" spans="1:17" hidden="1" x14ac:dyDescent="0.35">
      <c r="A118" s="11" t="s">
        <v>183</v>
      </c>
      <c r="B118" s="12" t="s">
        <v>184</v>
      </c>
      <c r="C118" s="12"/>
      <c r="D118" s="12"/>
      <c r="E118" s="12"/>
      <c r="F118" s="12"/>
      <c r="G118" s="12"/>
      <c r="H118" s="12">
        <f t="shared" si="40"/>
        <v>0</v>
      </c>
      <c r="I118" s="12"/>
      <c r="J118" s="12"/>
      <c r="K118" s="12"/>
      <c r="L118" s="12"/>
      <c r="M118" s="12"/>
      <c r="N118" s="21"/>
      <c r="O118" s="12"/>
      <c r="P118" s="34">
        <f t="shared" si="25"/>
        <v>0</v>
      </c>
      <c r="Q118" s="37">
        <f t="shared" si="26"/>
        <v>0</v>
      </c>
    </row>
    <row r="119" spans="1:17" ht="21.45" hidden="1" x14ac:dyDescent="0.35">
      <c r="A119" s="11" t="s">
        <v>185</v>
      </c>
      <c r="B119" s="12" t="s">
        <v>186</v>
      </c>
      <c r="C119" s="12"/>
      <c r="D119" s="12"/>
      <c r="E119" s="12"/>
      <c r="F119" s="12"/>
      <c r="G119" s="12"/>
      <c r="H119" s="12">
        <f t="shared" si="40"/>
        <v>0</v>
      </c>
      <c r="I119" s="12"/>
      <c r="J119" s="12"/>
      <c r="K119" s="12"/>
      <c r="L119" s="12"/>
      <c r="M119" s="12"/>
      <c r="N119" s="21"/>
      <c r="O119" s="12"/>
      <c r="P119" s="34">
        <f t="shared" si="25"/>
        <v>0</v>
      </c>
      <c r="Q119" s="37">
        <f t="shared" si="26"/>
        <v>0</v>
      </c>
    </row>
    <row r="120" spans="1:17" hidden="1" x14ac:dyDescent="0.35">
      <c r="A120" s="11" t="s">
        <v>187</v>
      </c>
      <c r="B120" s="12" t="s">
        <v>188</v>
      </c>
      <c r="C120" s="12"/>
      <c r="D120" s="12"/>
      <c r="E120" s="12"/>
      <c r="F120" s="12"/>
      <c r="G120" s="12"/>
      <c r="H120" s="12">
        <f t="shared" si="40"/>
        <v>0</v>
      </c>
      <c r="I120" s="12"/>
      <c r="J120" s="12"/>
      <c r="K120" s="12"/>
      <c r="L120" s="12"/>
      <c r="M120" s="12"/>
      <c r="N120" s="21"/>
      <c r="O120" s="12"/>
      <c r="P120" s="34">
        <f t="shared" si="25"/>
        <v>0</v>
      </c>
      <c r="Q120" s="37">
        <f t="shared" si="26"/>
        <v>0</v>
      </c>
    </row>
    <row r="121" spans="1:17" ht="21.45" x14ac:dyDescent="0.35">
      <c r="A121" s="11" t="s">
        <v>487</v>
      </c>
      <c r="B121" s="12" t="s">
        <v>190</v>
      </c>
      <c r="C121" s="48">
        <v>1853.4</v>
      </c>
      <c r="D121" s="48">
        <v>1419.7</v>
      </c>
      <c r="E121" s="48"/>
      <c r="F121" s="48"/>
      <c r="G121" s="48"/>
      <c r="H121" s="48">
        <f t="shared" si="40"/>
        <v>164512.47</v>
      </c>
      <c r="I121" s="50">
        <v>164512.47</v>
      </c>
      <c r="J121" s="50">
        <v>184074.97</v>
      </c>
      <c r="K121" s="50"/>
      <c r="L121" s="50"/>
      <c r="M121" s="50"/>
      <c r="N121" s="50">
        <v>12960</v>
      </c>
      <c r="O121" s="50"/>
      <c r="P121" s="34">
        <f t="shared" si="25"/>
        <v>1</v>
      </c>
      <c r="Q121" s="37">
        <f t="shared" si="26"/>
        <v>197034.97</v>
      </c>
    </row>
    <row r="122" spans="1:17" hidden="1" x14ac:dyDescent="0.35">
      <c r="A122" s="11" t="s">
        <v>191</v>
      </c>
      <c r="B122" s="12" t="s">
        <v>192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1"/>
      <c r="O122" s="12"/>
      <c r="P122" s="34">
        <f t="shared" si="25"/>
        <v>0</v>
      </c>
      <c r="Q122" s="37">
        <f t="shared" si="26"/>
        <v>0</v>
      </c>
    </row>
    <row r="123" spans="1:17" hidden="1" x14ac:dyDescent="0.35">
      <c r="A123" s="11" t="s">
        <v>193</v>
      </c>
      <c r="B123" s="12" t="s">
        <v>194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1"/>
      <c r="O123" s="12"/>
      <c r="P123" s="34">
        <f t="shared" si="25"/>
        <v>0</v>
      </c>
      <c r="Q123" s="37">
        <f t="shared" si="26"/>
        <v>0</v>
      </c>
    </row>
    <row r="124" spans="1:17" hidden="1" x14ac:dyDescent="0.35">
      <c r="A124" s="11" t="s">
        <v>195</v>
      </c>
      <c r="B124" s="12" t="s">
        <v>196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1"/>
      <c r="O124" s="12"/>
      <c r="P124" s="34">
        <f t="shared" si="25"/>
        <v>0</v>
      </c>
      <c r="Q124" s="37">
        <f t="shared" si="26"/>
        <v>0</v>
      </c>
    </row>
    <row r="125" spans="1:17" ht="15.45" x14ac:dyDescent="0.35">
      <c r="A125" s="11" t="s">
        <v>488</v>
      </c>
      <c r="B125" s="12" t="s">
        <v>197</v>
      </c>
      <c r="C125" s="48">
        <f t="shared" ref="C125:O125" si="42">+C126+C127+C130+C131</f>
        <v>77259.899999999994</v>
      </c>
      <c r="D125" s="48">
        <f t="shared" si="42"/>
        <v>47961.4</v>
      </c>
      <c r="E125" s="48">
        <f t="shared" si="42"/>
        <v>0</v>
      </c>
      <c r="F125" s="48">
        <f t="shared" si="42"/>
        <v>0</v>
      </c>
      <c r="G125" s="48">
        <f t="shared" si="42"/>
        <v>0</v>
      </c>
      <c r="H125" s="48">
        <f t="shared" si="42"/>
        <v>645100.45269000006</v>
      </c>
      <c r="I125" s="50">
        <f>+I126+I127+I130+I131</f>
        <v>645100.45269000006</v>
      </c>
      <c r="J125" s="50">
        <f t="shared" si="42"/>
        <v>97604.54</v>
      </c>
      <c r="K125" s="50">
        <f t="shared" si="42"/>
        <v>0</v>
      </c>
      <c r="L125" s="50">
        <f t="shared" si="42"/>
        <v>172430.6</v>
      </c>
      <c r="M125" s="50">
        <f t="shared" si="42"/>
        <v>0</v>
      </c>
      <c r="N125" s="50">
        <f t="shared" si="42"/>
        <v>520668.55900000001</v>
      </c>
      <c r="O125" s="50">
        <f t="shared" si="42"/>
        <v>0</v>
      </c>
      <c r="P125" s="34">
        <f t="shared" si="25"/>
        <v>1</v>
      </c>
      <c r="Q125" s="37">
        <f t="shared" si="26"/>
        <v>790703.69900000002</v>
      </c>
    </row>
    <row r="126" spans="1:17" ht="21.45" x14ac:dyDescent="0.35">
      <c r="A126" s="11" t="s">
        <v>489</v>
      </c>
      <c r="B126" s="12" t="s">
        <v>199</v>
      </c>
      <c r="C126" s="48"/>
      <c r="D126" s="48"/>
      <c r="E126" s="48"/>
      <c r="F126" s="48"/>
      <c r="G126" s="48"/>
      <c r="H126" s="48">
        <f>+I126</f>
        <v>48626.2</v>
      </c>
      <c r="I126" s="50">
        <v>48626.2</v>
      </c>
      <c r="J126" s="50"/>
      <c r="K126" s="50"/>
      <c r="L126" s="50"/>
      <c r="M126" s="50"/>
      <c r="N126" s="50">
        <v>96907.199999999997</v>
      </c>
      <c r="O126" s="50"/>
      <c r="P126" s="34">
        <f t="shared" si="25"/>
        <v>1</v>
      </c>
      <c r="Q126" s="37">
        <f t="shared" si="26"/>
        <v>96907.199999999997</v>
      </c>
    </row>
    <row r="127" spans="1:17" ht="21.45" x14ac:dyDescent="0.35">
      <c r="A127" s="11" t="s">
        <v>457</v>
      </c>
      <c r="B127" s="12" t="s">
        <v>200</v>
      </c>
      <c r="C127" s="48">
        <f t="shared" ref="C127:O127" si="43">+C128+C129</f>
        <v>58846.6</v>
      </c>
      <c r="D127" s="48">
        <f t="shared" si="43"/>
        <v>47961.4</v>
      </c>
      <c r="E127" s="48">
        <f t="shared" si="43"/>
        <v>0</v>
      </c>
      <c r="F127" s="48">
        <f t="shared" si="43"/>
        <v>0</v>
      </c>
      <c r="G127" s="48">
        <f t="shared" si="43"/>
        <v>0</v>
      </c>
      <c r="H127" s="48">
        <f t="shared" si="43"/>
        <v>181718.92800000001</v>
      </c>
      <c r="I127" s="50">
        <f t="shared" si="43"/>
        <v>181718.92800000001</v>
      </c>
      <c r="J127" s="50">
        <f t="shared" si="43"/>
        <v>5090</v>
      </c>
      <c r="K127" s="50">
        <f t="shared" si="43"/>
        <v>0</v>
      </c>
      <c r="L127" s="50">
        <f t="shared" si="43"/>
        <v>0</v>
      </c>
      <c r="M127" s="50">
        <f t="shared" si="43"/>
        <v>0</v>
      </c>
      <c r="N127" s="50">
        <f t="shared" si="43"/>
        <v>227917.56</v>
      </c>
      <c r="O127" s="50">
        <f t="shared" si="43"/>
        <v>0</v>
      </c>
      <c r="P127" s="34">
        <f t="shared" si="25"/>
        <v>1</v>
      </c>
      <c r="Q127" s="37">
        <f t="shared" si="26"/>
        <v>233007.56</v>
      </c>
    </row>
    <row r="128" spans="1:17" ht="21.45" x14ac:dyDescent="0.35">
      <c r="A128" s="11" t="s">
        <v>490</v>
      </c>
      <c r="B128" s="12" t="s">
        <v>201</v>
      </c>
      <c r="C128" s="48"/>
      <c r="D128" s="48">
        <v>47961.4</v>
      </c>
      <c r="E128" s="48"/>
      <c r="F128" s="48"/>
      <c r="G128" s="48"/>
      <c r="H128" s="48">
        <f>+I128</f>
        <v>71224.928</v>
      </c>
      <c r="I128" s="50">
        <v>71224.928</v>
      </c>
      <c r="J128" s="50" t="s">
        <v>409</v>
      </c>
      <c r="K128" s="50"/>
      <c r="L128" s="50"/>
      <c r="M128" s="50"/>
      <c r="N128" s="50">
        <v>97471.56</v>
      </c>
      <c r="O128" s="50"/>
      <c r="P128" s="34">
        <f t="shared" si="25"/>
        <v>1</v>
      </c>
      <c r="Q128" s="37">
        <f t="shared" si="26"/>
        <v>102561.56</v>
      </c>
    </row>
    <row r="129" spans="1:17" ht="21.45" x14ac:dyDescent="0.35">
      <c r="A129" s="11" t="s">
        <v>491</v>
      </c>
      <c r="B129" s="12" t="s">
        <v>203</v>
      </c>
      <c r="C129" s="48">
        <v>58846.6</v>
      </c>
      <c r="D129" s="48"/>
      <c r="E129" s="48"/>
      <c r="F129" s="48"/>
      <c r="G129" s="48"/>
      <c r="H129" s="48">
        <f>+I129</f>
        <v>110494</v>
      </c>
      <c r="I129" s="50">
        <v>110494</v>
      </c>
      <c r="J129" s="50"/>
      <c r="K129" s="50"/>
      <c r="L129" s="50"/>
      <c r="M129" s="50"/>
      <c r="N129" s="50">
        <v>130446</v>
      </c>
      <c r="O129" s="50"/>
      <c r="P129" s="34">
        <f t="shared" si="25"/>
        <v>1</v>
      </c>
      <c r="Q129" s="37">
        <f t="shared" si="26"/>
        <v>130446</v>
      </c>
    </row>
    <row r="130" spans="1:17" ht="15.45" x14ac:dyDescent="0.35">
      <c r="A130" s="11" t="s">
        <v>492</v>
      </c>
      <c r="B130" s="12" t="s">
        <v>205</v>
      </c>
      <c r="C130" s="48"/>
      <c r="D130" s="48"/>
      <c r="E130" s="48"/>
      <c r="F130" s="48"/>
      <c r="G130" s="48"/>
      <c r="H130" s="48">
        <f>+I130</f>
        <v>116145.67200000001</v>
      </c>
      <c r="I130" s="50">
        <v>116145.67200000001</v>
      </c>
      <c r="J130" s="50"/>
      <c r="K130" s="50"/>
      <c r="L130" s="50"/>
      <c r="M130" s="50"/>
      <c r="N130" s="50">
        <v>116145.67200000001</v>
      </c>
      <c r="O130" s="50"/>
      <c r="P130" s="34">
        <f t="shared" si="25"/>
        <v>1</v>
      </c>
      <c r="Q130" s="37">
        <f t="shared" si="26"/>
        <v>116145.67200000001</v>
      </c>
    </row>
    <row r="131" spans="1:17" ht="15.45" x14ac:dyDescent="0.35">
      <c r="A131" s="11" t="s">
        <v>493</v>
      </c>
      <c r="B131" s="12" t="s">
        <v>207</v>
      </c>
      <c r="C131" s="48">
        <v>18413.3</v>
      </c>
      <c r="D131" s="48"/>
      <c r="E131" s="48"/>
      <c r="F131" s="48"/>
      <c r="G131" s="48"/>
      <c r="H131" s="48">
        <f>+I131</f>
        <v>298609.65269000002</v>
      </c>
      <c r="I131" s="50">
        <v>298609.65269000002</v>
      </c>
      <c r="J131" s="50">
        <v>92514.54</v>
      </c>
      <c r="K131" s="50"/>
      <c r="L131" s="55">
        <f>151574.6+20856</f>
        <v>172430.6</v>
      </c>
      <c r="M131" s="50"/>
      <c r="N131" s="50">
        <v>79698.126999999993</v>
      </c>
      <c r="O131" s="50"/>
      <c r="P131" s="34">
        <f t="shared" si="25"/>
        <v>1</v>
      </c>
      <c r="Q131" s="37">
        <f t="shared" si="26"/>
        <v>344643.26699999999</v>
      </c>
    </row>
    <row r="132" spans="1:17" ht="15.45" x14ac:dyDescent="0.35">
      <c r="A132" s="11" t="s">
        <v>494</v>
      </c>
      <c r="B132" s="12" t="s">
        <v>208</v>
      </c>
      <c r="C132" s="48">
        <f t="shared" ref="C132:O132" si="44">+C133+C145+C156</f>
        <v>0</v>
      </c>
      <c r="D132" s="48">
        <f t="shared" si="44"/>
        <v>1000.5</v>
      </c>
      <c r="E132" s="48">
        <f t="shared" si="44"/>
        <v>0</v>
      </c>
      <c r="F132" s="48">
        <f t="shared" si="44"/>
        <v>0</v>
      </c>
      <c r="G132" s="48">
        <f t="shared" si="44"/>
        <v>0</v>
      </c>
      <c r="H132" s="48">
        <f t="shared" si="44"/>
        <v>14231.6</v>
      </c>
      <c r="I132" s="50">
        <f t="shared" si="44"/>
        <v>14231.6</v>
      </c>
      <c r="J132" s="50">
        <f t="shared" si="44"/>
        <v>14231.6</v>
      </c>
      <c r="K132" s="50">
        <f t="shared" si="44"/>
        <v>0</v>
      </c>
      <c r="L132" s="50">
        <f t="shared" si="44"/>
        <v>0</v>
      </c>
      <c r="M132" s="50">
        <f t="shared" si="44"/>
        <v>0</v>
      </c>
      <c r="N132" s="50">
        <f t="shared" si="44"/>
        <v>0</v>
      </c>
      <c r="O132" s="50">
        <f t="shared" si="44"/>
        <v>0</v>
      </c>
      <c r="P132" s="34">
        <f t="shared" si="25"/>
        <v>1</v>
      </c>
      <c r="Q132" s="37">
        <f t="shared" si="26"/>
        <v>14231.6</v>
      </c>
    </row>
    <row r="133" spans="1:17" hidden="1" x14ac:dyDescent="0.35">
      <c r="A133" s="11" t="s">
        <v>3</v>
      </c>
      <c r="B133" s="12" t="s">
        <v>209</v>
      </c>
      <c r="C133" s="12">
        <f t="shared" ref="C133:O133" si="45">+C134+C137+C140+C144</f>
        <v>0</v>
      </c>
      <c r="D133" s="12">
        <f t="shared" si="45"/>
        <v>0</v>
      </c>
      <c r="E133" s="12">
        <f t="shared" si="45"/>
        <v>0</v>
      </c>
      <c r="F133" s="12">
        <f t="shared" si="45"/>
        <v>0</v>
      </c>
      <c r="G133" s="12">
        <f t="shared" si="45"/>
        <v>0</v>
      </c>
      <c r="H133" s="12">
        <f t="shared" si="45"/>
        <v>0</v>
      </c>
      <c r="I133" s="12">
        <f t="shared" si="45"/>
        <v>0</v>
      </c>
      <c r="J133" s="12">
        <f t="shared" si="45"/>
        <v>0</v>
      </c>
      <c r="K133" s="12">
        <f t="shared" si="45"/>
        <v>0</v>
      </c>
      <c r="L133" s="12">
        <f t="shared" si="45"/>
        <v>0</v>
      </c>
      <c r="M133" s="12">
        <f t="shared" si="45"/>
        <v>0</v>
      </c>
      <c r="N133" s="21">
        <f t="shared" si="45"/>
        <v>0</v>
      </c>
      <c r="O133" s="12">
        <f t="shared" si="45"/>
        <v>0</v>
      </c>
      <c r="P133" s="34">
        <f t="shared" si="25"/>
        <v>0</v>
      </c>
      <c r="Q133" s="37">
        <f t="shared" si="26"/>
        <v>0</v>
      </c>
    </row>
    <row r="134" spans="1:17" hidden="1" x14ac:dyDescent="0.35">
      <c r="A134" s="11" t="s">
        <v>76</v>
      </c>
      <c r="B134" s="12" t="s">
        <v>210</v>
      </c>
      <c r="C134" s="12">
        <f t="shared" ref="C134:O134" si="46">+C135+C136</f>
        <v>0</v>
      </c>
      <c r="D134" s="12">
        <f t="shared" si="46"/>
        <v>0</v>
      </c>
      <c r="E134" s="12">
        <f t="shared" si="46"/>
        <v>0</v>
      </c>
      <c r="F134" s="12">
        <f t="shared" si="46"/>
        <v>0</v>
      </c>
      <c r="G134" s="12">
        <f t="shared" si="46"/>
        <v>0</v>
      </c>
      <c r="H134" s="12">
        <f t="shared" si="46"/>
        <v>0</v>
      </c>
      <c r="I134" s="12">
        <f t="shared" si="46"/>
        <v>0</v>
      </c>
      <c r="J134" s="12">
        <f t="shared" si="46"/>
        <v>0</v>
      </c>
      <c r="K134" s="12">
        <f t="shared" si="46"/>
        <v>0</v>
      </c>
      <c r="L134" s="12">
        <f t="shared" si="46"/>
        <v>0</v>
      </c>
      <c r="M134" s="12">
        <f t="shared" si="46"/>
        <v>0</v>
      </c>
      <c r="N134" s="21">
        <f t="shared" si="46"/>
        <v>0</v>
      </c>
      <c r="O134" s="12">
        <f t="shared" si="46"/>
        <v>0</v>
      </c>
      <c r="P134" s="34">
        <f t="shared" si="25"/>
        <v>0</v>
      </c>
      <c r="Q134" s="37">
        <f t="shared" si="26"/>
        <v>0</v>
      </c>
    </row>
    <row r="135" spans="1:17" hidden="1" x14ac:dyDescent="0.35">
      <c r="A135" s="11" t="s">
        <v>78</v>
      </c>
      <c r="B135" s="12" t="s">
        <v>211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1"/>
      <c r="O135" s="12"/>
      <c r="P135" s="34">
        <f t="shared" si="25"/>
        <v>0</v>
      </c>
      <c r="Q135" s="37">
        <f t="shared" si="26"/>
        <v>0</v>
      </c>
    </row>
    <row r="136" spans="1:17" hidden="1" x14ac:dyDescent="0.35">
      <c r="A136" s="11" t="s">
        <v>80</v>
      </c>
      <c r="B136" s="12" t="s">
        <v>212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1"/>
      <c r="O136" s="12"/>
      <c r="P136" s="34">
        <f t="shared" ref="P136:P199" si="47">IF(+C136+D136+E136+F136+G136+H136+I136+J136+K136+L136+M136+N136&lt;&gt;0,1,0)</f>
        <v>0</v>
      </c>
      <c r="Q136" s="37">
        <f t="shared" ref="Q136:Q199" si="48">+J136+K136+L136+M136+N136</f>
        <v>0</v>
      </c>
    </row>
    <row r="137" spans="1:17" hidden="1" x14ac:dyDescent="0.35">
      <c r="A137" s="11" t="s">
        <v>82</v>
      </c>
      <c r="B137" s="12" t="s">
        <v>213</v>
      </c>
      <c r="C137" s="12">
        <f t="shared" ref="C137:O137" si="49">+C138+C139</f>
        <v>0</v>
      </c>
      <c r="D137" s="12">
        <f t="shared" si="49"/>
        <v>0</v>
      </c>
      <c r="E137" s="12">
        <f t="shared" si="49"/>
        <v>0</v>
      </c>
      <c r="F137" s="12">
        <f t="shared" si="49"/>
        <v>0</v>
      </c>
      <c r="G137" s="12">
        <f t="shared" si="49"/>
        <v>0</v>
      </c>
      <c r="H137" s="12">
        <f t="shared" si="49"/>
        <v>0</v>
      </c>
      <c r="I137" s="12">
        <f t="shared" si="49"/>
        <v>0</v>
      </c>
      <c r="J137" s="12">
        <f t="shared" si="49"/>
        <v>0</v>
      </c>
      <c r="K137" s="12">
        <f t="shared" si="49"/>
        <v>0</v>
      </c>
      <c r="L137" s="12">
        <f t="shared" si="49"/>
        <v>0</v>
      </c>
      <c r="M137" s="12">
        <f t="shared" si="49"/>
        <v>0</v>
      </c>
      <c r="N137" s="21">
        <f t="shared" si="49"/>
        <v>0</v>
      </c>
      <c r="O137" s="12">
        <f t="shared" si="49"/>
        <v>0</v>
      </c>
      <c r="P137" s="34">
        <f t="shared" si="47"/>
        <v>0</v>
      </c>
      <c r="Q137" s="37">
        <f t="shared" si="48"/>
        <v>0</v>
      </c>
    </row>
    <row r="138" spans="1:17" hidden="1" x14ac:dyDescent="0.35">
      <c r="A138" s="11" t="s">
        <v>84</v>
      </c>
      <c r="B138" s="12" t="s">
        <v>214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1"/>
      <c r="O138" s="12"/>
      <c r="P138" s="34">
        <f t="shared" si="47"/>
        <v>0</v>
      </c>
      <c r="Q138" s="37">
        <f t="shared" si="48"/>
        <v>0</v>
      </c>
    </row>
    <row r="139" spans="1:17" hidden="1" x14ac:dyDescent="0.35">
      <c r="A139" s="11" t="s">
        <v>88</v>
      </c>
      <c r="B139" s="12" t="s">
        <v>215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1"/>
      <c r="O139" s="12"/>
      <c r="P139" s="34">
        <f t="shared" si="47"/>
        <v>0</v>
      </c>
      <c r="Q139" s="37">
        <f t="shared" si="48"/>
        <v>0</v>
      </c>
    </row>
    <row r="140" spans="1:17" hidden="1" x14ac:dyDescent="0.35">
      <c r="A140" s="11" t="s">
        <v>216</v>
      </c>
      <c r="B140" s="12" t="s">
        <v>217</v>
      </c>
      <c r="C140" s="12">
        <f t="shared" ref="C140:O140" si="50">+C141+C142+C143</f>
        <v>0</v>
      </c>
      <c r="D140" s="12">
        <f t="shared" si="50"/>
        <v>0</v>
      </c>
      <c r="E140" s="12">
        <f t="shared" si="50"/>
        <v>0</v>
      </c>
      <c r="F140" s="12">
        <f t="shared" si="50"/>
        <v>0</v>
      </c>
      <c r="G140" s="12">
        <f t="shared" si="50"/>
        <v>0</v>
      </c>
      <c r="H140" s="12">
        <f t="shared" si="50"/>
        <v>0</v>
      </c>
      <c r="I140" s="12">
        <f t="shared" si="50"/>
        <v>0</v>
      </c>
      <c r="J140" s="12">
        <f t="shared" si="50"/>
        <v>0</v>
      </c>
      <c r="K140" s="12">
        <f t="shared" si="50"/>
        <v>0</v>
      </c>
      <c r="L140" s="12">
        <f t="shared" si="50"/>
        <v>0</v>
      </c>
      <c r="M140" s="12">
        <f t="shared" si="50"/>
        <v>0</v>
      </c>
      <c r="N140" s="21">
        <f t="shared" si="50"/>
        <v>0</v>
      </c>
      <c r="O140" s="12">
        <f t="shared" si="50"/>
        <v>0</v>
      </c>
      <c r="P140" s="34">
        <f t="shared" si="47"/>
        <v>0</v>
      </c>
      <c r="Q140" s="37">
        <f t="shared" si="48"/>
        <v>0</v>
      </c>
    </row>
    <row r="141" spans="1:17" hidden="1" x14ac:dyDescent="0.35">
      <c r="A141" s="11" t="s">
        <v>130</v>
      </c>
      <c r="B141" s="12" t="s">
        <v>218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1"/>
      <c r="O141" s="12"/>
      <c r="P141" s="34">
        <f t="shared" si="47"/>
        <v>0</v>
      </c>
      <c r="Q141" s="37">
        <f t="shared" si="48"/>
        <v>0</v>
      </c>
    </row>
    <row r="142" spans="1:17" hidden="1" x14ac:dyDescent="0.35">
      <c r="A142" s="11" t="s">
        <v>140</v>
      </c>
      <c r="B142" s="12" t="s">
        <v>219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1"/>
      <c r="O142" s="12"/>
      <c r="P142" s="34">
        <f t="shared" si="47"/>
        <v>0</v>
      </c>
      <c r="Q142" s="37">
        <f t="shared" si="48"/>
        <v>0</v>
      </c>
    </row>
    <row r="143" spans="1:17" hidden="1" x14ac:dyDescent="0.35">
      <c r="A143" s="11" t="s">
        <v>142</v>
      </c>
      <c r="B143" s="12" t="s">
        <v>220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1"/>
      <c r="O143" s="12"/>
      <c r="P143" s="34">
        <f t="shared" si="47"/>
        <v>0</v>
      </c>
      <c r="Q143" s="37">
        <f t="shared" si="48"/>
        <v>0</v>
      </c>
    </row>
    <row r="144" spans="1:17" hidden="1" x14ac:dyDescent="0.35">
      <c r="A144" s="11" t="s">
        <v>221</v>
      </c>
      <c r="B144" s="12" t="s">
        <v>222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1"/>
      <c r="O144" s="12"/>
      <c r="P144" s="34">
        <f t="shared" si="47"/>
        <v>0</v>
      </c>
      <c r="Q144" s="37">
        <f t="shared" si="48"/>
        <v>0</v>
      </c>
    </row>
    <row r="145" spans="1:17" hidden="1" x14ac:dyDescent="0.35">
      <c r="A145" s="11" t="s">
        <v>223</v>
      </c>
      <c r="B145" s="12" t="s">
        <v>224</v>
      </c>
      <c r="C145" s="12">
        <f t="shared" ref="C145:O145" si="51">+C146+C149+C152+C155</f>
        <v>0</v>
      </c>
      <c r="D145" s="12">
        <f t="shared" si="51"/>
        <v>0</v>
      </c>
      <c r="E145" s="12">
        <f t="shared" si="51"/>
        <v>0</v>
      </c>
      <c r="F145" s="12">
        <f t="shared" si="51"/>
        <v>0</v>
      </c>
      <c r="G145" s="12">
        <f t="shared" si="51"/>
        <v>0</v>
      </c>
      <c r="H145" s="12">
        <f t="shared" si="51"/>
        <v>0</v>
      </c>
      <c r="I145" s="12">
        <f t="shared" si="51"/>
        <v>0</v>
      </c>
      <c r="J145" s="12">
        <f t="shared" si="51"/>
        <v>0</v>
      </c>
      <c r="K145" s="12">
        <f t="shared" si="51"/>
        <v>0</v>
      </c>
      <c r="L145" s="12">
        <f t="shared" si="51"/>
        <v>0</v>
      </c>
      <c r="M145" s="12">
        <f t="shared" si="51"/>
        <v>0</v>
      </c>
      <c r="N145" s="21">
        <f t="shared" si="51"/>
        <v>0</v>
      </c>
      <c r="O145" s="12">
        <f t="shared" si="51"/>
        <v>0</v>
      </c>
      <c r="P145" s="34">
        <f t="shared" si="47"/>
        <v>0</v>
      </c>
      <c r="Q145" s="37">
        <f t="shared" si="48"/>
        <v>0</v>
      </c>
    </row>
    <row r="146" spans="1:17" hidden="1" x14ac:dyDescent="0.35">
      <c r="A146" s="11" t="s">
        <v>76</v>
      </c>
      <c r="B146" s="12" t="s">
        <v>225</v>
      </c>
      <c r="C146" s="12">
        <f t="shared" ref="C146:O146" si="52">+C147+C148</f>
        <v>0</v>
      </c>
      <c r="D146" s="12">
        <f t="shared" si="52"/>
        <v>0</v>
      </c>
      <c r="E146" s="12">
        <f t="shared" si="52"/>
        <v>0</v>
      </c>
      <c r="F146" s="12">
        <f t="shared" si="52"/>
        <v>0</v>
      </c>
      <c r="G146" s="12">
        <f t="shared" si="52"/>
        <v>0</v>
      </c>
      <c r="H146" s="12">
        <f t="shared" si="52"/>
        <v>0</v>
      </c>
      <c r="I146" s="12">
        <f t="shared" si="52"/>
        <v>0</v>
      </c>
      <c r="J146" s="12">
        <f t="shared" si="52"/>
        <v>0</v>
      </c>
      <c r="K146" s="12">
        <f t="shared" si="52"/>
        <v>0</v>
      </c>
      <c r="L146" s="12">
        <f t="shared" si="52"/>
        <v>0</v>
      </c>
      <c r="M146" s="12">
        <f t="shared" si="52"/>
        <v>0</v>
      </c>
      <c r="N146" s="21">
        <f t="shared" si="52"/>
        <v>0</v>
      </c>
      <c r="O146" s="12">
        <f t="shared" si="52"/>
        <v>0</v>
      </c>
      <c r="P146" s="34">
        <f t="shared" si="47"/>
        <v>0</v>
      </c>
      <c r="Q146" s="37">
        <f t="shared" si="48"/>
        <v>0</v>
      </c>
    </row>
    <row r="147" spans="1:17" hidden="1" x14ac:dyDescent="0.35">
      <c r="A147" s="11" t="s">
        <v>78</v>
      </c>
      <c r="B147" s="12" t="s">
        <v>226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1"/>
      <c r="O147" s="12"/>
      <c r="P147" s="34">
        <f t="shared" si="47"/>
        <v>0</v>
      </c>
      <c r="Q147" s="37">
        <f t="shared" si="48"/>
        <v>0</v>
      </c>
    </row>
    <row r="148" spans="1:17" hidden="1" x14ac:dyDescent="0.35">
      <c r="A148" s="11" t="s">
        <v>80</v>
      </c>
      <c r="B148" s="12" t="s">
        <v>227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1"/>
      <c r="O148" s="12"/>
      <c r="P148" s="34">
        <f t="shared" si="47"/>
        <v>0</v>
      </c>
      <c r="Q148" s="37">
        <f t="shared" si="48"/>
        <v>0</v>
      </c>
    </row>
    <row r="149" spans="1:17" hidden="1" x14ac:dyDescent="0.35">
      <c r="A149" s="11" t="s">
        <v>82</v>
      </c>
      <c r="B149" s="12" t="s">
        <v>228</v>
      </c>
      <c r="C149" s="12">
        <f t="shared" ref="C149:O149" si="53">+C150+C151</f>
        <v>0</v>
      </c>
      <c r="D149" s="12">
        <f t="shared" si="53"/>
        <v>0</v>
      </c>
      <c r="E149" s="12">
        <f t="shared" si="53"/>
        <v>0</v>
      </c>
      <c r="F149" s="12">
        <f t="shared" si="53"/>
        <v>0</v>
      </c>
      <c r="G149" s="12">
        <f t="shared" si="53"/>
        <v>0</v>
      </c>
      <c r="H149" s="12">
        <f t="shared" si="53"/>
        <v>0</v>
      </c>
      <c r="I149" s="12">
        <f t="shared" si="53"/>
        <v>0</v>
      </c>
      <c r="J149" s="12">
        <f t="shared" si="53"/>
        <v>0</v>
      </c>
      <c r="K149" s="12">
        <f t="shared" si="53"/>
        <v>0</v>
      </c>
      <c r="L149" s="12">
        <f t="shared" si="53"/>
        <v>0</v>
      </c>
      <c r="M149" s="12">
        <f t="shared" si="53"/>
        <v>0</v>
      </c>
      <c r="N149" s="21">
        <f t="shared" si="53"/>
        <v>0</v>
      </c>
      <c r="O149" s="12">
        <f t="shared" si="53"/>
        <v>0</v>
      </c>
      <c r="P149" s="34">
        <f t="shared" si="47"/>
        <v>0</v>
      </c>
      <c r="Q149" s="37">
        <f t="shared" si="48"/>
        <v>0</v>
      </c>
    </row>
    <row r="150" spans="1:17" hidden="1" x14ac:dyDescent="0.35">
      <c r="A150" s="11" t="s">
        <v>84</v>
      </c>
      <c r="B150" s="12" t="s">
        <v>229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1"/>
      <c r="O150" s="12"/>
      <c r="P150" s="34">
        <f t="shared" si="47"/>
        <v>0</v>
      </c>
      <c r="Q150" s="37">
        <f t="shared" si="48"/>
        <v>0</v>
      </c>
    </row>
    <row r="151" spans="1:17" hidden="1" x14ac:dyDescent="0.35">
      <c r="A151" s="11" t="s">
        <v>88</v>
      </c>
      <c r="B151" s="12" t="s">
        <v>230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21"/>
      <c r="O151" s="12"/>
      <c r="P151" s="34">
        <f t="shared" si="47"/>
        <v>0</v>
      </c>
      <c r="Q151" s="37">
        <f t="shared" si="48"/>
        <v>0</v>
      </c>
    </row>
    <row r="152" spans="1:17" hidden="1" x14ac:dyDescent="0.35">
      <c r="A152" s="11" t="s">
        <v>216</v>
      </c>
      <c r="B152" s="12" t="s">
        <v>231</v>
      </c>
      <c r="C152" s="12">
        <f t="shared" ref="C152:O152" si="54">+C153+C154</f>
        <v>0</v>
      </c>
      <c r="D152" s="12">
        <f t="shared" si="54"/>
        <v>0</v>
      </c>
      <c r="E152" s="12">
        <f t="shared" si="54"/>
        <v>0</v>
      </c>
      <c r="F152" s="12">
        <f t="shared" si="54"/>
        <v>0</v>
      </c>
      <c r="G152" s="12">
        <f t="shared" si="54"/>
        <v>0</v>
      </c>
      <c r="H152" s="12">
        <f t="shared" si="54"/>
        <v>0</v>
      </c>
      <c r="I152" s="12">
        <f t="shared" si="54"/>
        <v>0</v>
      </c>
      <c r="J152" s="12">
        <f t="shared" si="54"/>
        <v>0</v>
      </c>
      <c r="K152" s="12">
        <f t="shared" si="54"/>
        <v>0</v>
      </c>
      <c r="L152" s="12">
        <f t="shared" si="54"/>
        <v>0</v>
      </c>
      <c r="M152" s="12">
        <f t="shared" si="54"/>
        <v>0</v>
      </c>
      <c r="N152" s="21">
        <f t="shared" si="54"/>
        <v>0</v>
      </c>
      <c r="O152" s="12">
        <f t="shared" si="54"/>
        <v>0</v>
      </c>
      <c r="P152" s="34">
        <f t="shared" si="47"/>
        <v>0</v>
      </c>
      <c r="Q152" s="37">
        <f t="shared" si="48"/>
        <v>0</v>
      </c>
    </row>
    <row r="153" spans="1:17" hidden="1" x14ac:dyDescent="0.35">
      <c r="A153" s="11" t="s">
        <v>130</v>
      </c>
      <c r="B153" s="12" t="s">
        <v>232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21"/>
      <c r="O153" s="12"/>
      <c r="P153" s="34">
        <f t="shared" si="47"/>
        <v>0</v>
      </c>
      <c r="Q153" s="37">
        <f t="shared" si="48"/>
        <v>0</v>
      </c>
    </row>
    <row r="154" spans="1:17" hidden="1" x14ac:dyDescent="0.35">
      <c r="A154" s="11" t="s">
        <v>142</v>
      </c>
      <c r="B154" s="12" t="s">
        <v>233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21"/>
      <c r="O154" s="12"/>
      <c r="P154" s="34">
        <f t="shared" si="47"/>
        <v>0</v>
      </c>
      <c r="Q154" s="37">
        <f t="shared" si="48"/>
        <v>0</v>
      </c>
    </row>
    <row r="155" spans="1:17" ht="21.45" hidden="1" x14ac:dyDescent="0.35">
      <c r="A155" s="11" t="s">
        <v>234</v>
      </c>
      <c r="B155" s="12" t="s">
        <v>235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21"/>
      <c r="O155" s="12"/>
      <c r="P155" s="34">
        <f t="shared" si="47"/>
        <v>0</v>
      </c>
      <c r="Q155" s="37">
        <f t="shared" si="48"/>
        <v>0</v>
      </c>
    </row>
    <row r="156" spans="1:17" ht="15.45" x14ac:dyDescent="0.35">
      <c r="A156" s="11" t="s">
        <v>495</v>
      </c>
      <c r="B156" s="12" t="s">
        <v>236</v>
      </c>
      <c r="C156" s="48">
        <f t="shared" ref="C156:O156" si="55">+C157+C158+C161+C162+C171</f>
        <v>0</v>
      </c>
      <c r="D156" s="48">
        <f t="shared" si="55"/>
        <v>1000.5</v>
      </c>
      <c r="E156" s="48">
        <f t="shared" si="55"/>
        <v>0</v>
      </c>
      <c r="F156" s="48">
        <f t="shared" si="55"/>
        <v>0</v>
      </c>
      <c r="G156" s="48">
        <f t="shared" si="55"/>
        <v>0</v>
      </c>
      <c r="H156" s="48">
        <f t="shared" si="55"/>
        <v>14231.6</v>
      </c>
      <c r="I156" s="50">
        <f t="shared" si="55"/>
        <v>14231.6</v>
      </c>
      <c r="J156" s="50">
        <f t="shared" si="55"/>
        <v>14231.6</v>
      </c>
      <c r="K156" s="50">
        <f t="shared" si="55"/>
        <v>0</v>
      </c>
      <c r="L156" s="50">
        <f t="shared" si="55"/>
        <v>0</v>
      </c>
      <c r="M156" s="50">
        <f t="shared" si="55"/>
        <v>0</v>
      </c>
      <c r="N156" s="50">
        <f t="shared" si="55"/>
        <v>0</v>
      </c>
      <c r="O156" s="48">
        <f t="shared" si="55"/>
        <v>0</v>
      </c>
      <c r="P156" s="34">
        <f t="shared" si="47"/>
        <v>1</v>
      </c>
      <c r="Q156" s="37">
        <f t="shared" si="48"/>
        <v>14231.6</v>
      </c>
    </row>
    <row r="157" spans="1:17" hidden="1" x14ac:dyDescent="0.35">
      <c r="A157" s="11" t="s">
        <v>120</v>
      </c>
      <c r="B157" s="12" t="s">
        <v>237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21"/>
      <c r="O157" s="12"/>
      <c r="P157" s="34">
        <f t="shared" si="47"/>
        <v>0</v>
      </c>
      <c r="Q157" s="37">
        <f t="shared" si="48"/>
        <v>0</v>
      </c>
    </row>
    <row r="158" spans="1:17" hidden="1" x14ac:dyDescent="0.35">
      <c r="A158" s="11" t="s">
        <v>76</v>
      </c>
      <c r="B158" s="12" t="s">
        <v>238</v>
      </c>
      <c r="C158" s="12">
        <f t="shared" ref="C158:O158" si="56">+C159+C160</f>
        <v>0</v>
      </c>
      <c r="D158" s="12">
        <f t="shared" si="56"/>
        <v>0</v>
      </c>
      <c r="E158" s="12">
        <f t="shared" si="56"/>
        <v>0</v>
      </c>
      <c r="F158" s="12">
        <f t="shared" si="56"/>
        <v>0</v>
      </c>
      <c r="G158" s="12">
        <f t="shared" si="56"/>
        <v>0</v>
      </c>
      <c r="H158" s="12">
        <f t="shared" si="56"/>
        <v>0</v>
      </c>
      <c r="I158" s="12">
        <f t="shared" si="56"/>
        <v>0</v>
      </c>
      <c r="J158" s="12">
        <f t="shared" si="56"/>
        <v>0</v>
      </c>
      <c r="K158" s="12">
        <f t="shared" si="56"/>
        <v>0</v>
      </c>
      <c r="L158" s="12">
        <f t="shared" si="56"/>
        <v>0</v>
      </c>
      <c r="M158" s="12">
        <f t="shared" si="56"/>
        <v>0</v>
      </c>
      <c r="N158" s="21">
        <f t="shared" si="56"/>
        <v>0</v>
      </c>
      <c r="O158" s="12">
        <f t="shared" si="56"/>
        <v>0</v>
      </c>
      <c r="P158" s="34">
        <f t="shared" si="47"/>
        <v>0</v>
      </c>
      <c r="Q158" s="37">
        <f t="shared" si="48"/>
        <v>0</v>
      </c>
    </row>
    <row r="159" spans="1:17" hidden="1" x14ac:dyDescent="0.35">
      <c r="A159" s="11" t="s">
        <v>78</v>
      </c>
      <c r="B159" s="12" t="s">
        <v>239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21"/>
      <c r="O159" s="12"/>
      <c r="P159" s="34">
        <f t="shared" si="47"/>
        <v>0</v>
      </c>
      <c r="Q159" s="37">
        <f t="shared" si="48"/>
        <v>0</v>
      </c>
    </row>
    <row r="160" spans="1:17" hidden="1" x14ac:dyDescent="0.35">
      <c r="A160" s="11" t="s">
        <v>80</v>
      </c>
      <c r="B160" s="12" t="s">
        <v>240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21"/>
      <c r="O160" s="12"/>
      <c r="P160" s="34">
        <f t="shared" si="47"/>
        <v>0</v>
      </c>
      <c r="Q160" s="37">
        <f t="shared" si="48"/>
        <v>0</v>
      </c>
    </row>
    <row r="161" spans="1:17" hidden="1" x14ac:dyDescent="0.35">
      <c r="A161" s="11" t="s">
        <v>82</v>
      </c>
      <c r="B161" s="12" t="s">
        <v>241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21"/>
      <c r="O161" s="12"/>
      <c r="P161" s="34">
        <f t="shared" si="47"/>
        <v>0</v>
      </c>
      <c r="Q161" s="37">
        <f t="shared" si="48"/>
        <v>0</v>
      </c>
    </row>
    <row r="162" spans="1:17" ht="15.45" x14ac:dyDescent="0.35">
      <c r="A162" s="11" t="s">
        <v>478</v>
      </c>
      <c r="B162" s="12" t="s">
        <v>242</v>
      </c>
      <c r="C162" s="48">
        <f t="shared" ref="C162:O162" si="57">+C163+C164</f>
        <v>0</v>
      </c>
      <c r="D162" s="48">
        <f t="shared" si="57"/>
        <v>1000.5</v>
      </c>
      <c r="E162" s="48">
        <f t="shared" si="57"/>
        <v>0</v>
      </c>
      <c r="F162" s="48">
        <f t="shared" si="57"/>
        <v>0</v>
      </c>
      <c r="G162" s="48">
        <f t="shared" si="57"/>
        <v>0</v>
      </c>
      <c r="H162" s="48">
        <f t="shared" si="57"/>
        <v>14231.6</v>
      </c>
      <c r="I162" s="50">
        <f t="shared" si="57"/>
        <v>14231.6</v>
      </c>
      <c r="J162" s="50">
        <f t="shared" si="57"/>
        <v>14231.6</v>
      </c>
      <c r="K162" s="50">
        <f t="shared" si="57"/>
        <v>0</v>
      </c>
      <c r="L162" s="50">
        <f t="shared" si="57"/>
        <v>0</v>
      </c>
      <c r="M162" s="50">
        <f t="shared" si="57"/>
        <v>0</v>
      </c>
      <c r="N162" s="50">
        <f t="shared" si="57"/>
        <v>0</v>
      </c>
      <c r="O162" s="48">
        <f t="shared" si="57"/>
        <v>0</v>
      </c>
      <c r="P162" s="34">
        <f t="shared" si="47"/>
        <v>1</v>
      </c>
      <c r="Q162" s="37">
        <f t="shared" si="48"/>
        <v>14231.6</v>
      </c>
    </row>
    <row r="163" spans="1:17" hidden="1" x14ac:dyDescent="0.35">
      <c r="A163" s="11" t="s">
        <v>130</v>
      </c>
      <c r="B163" s="12" t="s">
        <v>243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21"/>
      <c r="O163" s="12"/>
      <c r="P163" s="34">
        <f t="shared" si="47"/>
        <v>0</v>
      </c>
      <c r="Q163" s="37">
        <f t="shared" si="48"/>
        <v>0</v>
      </c>
    </row>
    <row r="164" spans="1:17" ht="21.45" x14ac:dyDescent="0.35">
      <c r="A164" s="11" t="s">
        <v>496</v>
      </c>
      <c r="B164" s="12" t="s">
        <v>244</v>
      </c>
      <c r="C164" s="48">
        <f t="shared" ref="C164:O164" si="58">+C165+C166+C167+C168+C169+C170</f>
        <v>0</v>
      </c>
      <c r="D164" s="48">
        <f t="shared" si="58"/>
        <v>1000.5</v>
      </c>
      <c r="E164" s="48">
        <f t="shared" si="58"/>
        <v>0</v>
      </c>
      <c r="F164" s="48">
        <f t="shared" si="58"/>
        <v>0</v>
      </c>
      <c r="G164" s="48">
        <f t="shared" si="58"/>
        <v>0</v>
      </c>
      <c r="H164" s="48">
        <f t="shared" si="58"/>
        <v>14231.6</v>
      </c>
      <c r="I164" s="50">
        <f t="shared" si="58"/>
        <v>14231.6</v>
      </c>
      <c r="J164" s="50">
        <f t="shared" si="58"/>
        <v>14231.6</v>
      </c>
      <c r="K164" s="50">
        <f t="shared" si="58"/>
        <v>0</v>
      </c>
      <c r="L164" s="50">
        <f t="shared" si="58"/>
        <v>0</v>
      </c>
      <c r="M164" s="50">
        <f t="shared" si="58"/>
        <v>0</v>
      </c>
      <c r="N164" s="50">
        <f t="shared" si="58"/>
        <v>0</v>
      </c>
      <c r="O164" s="48">
        <f t="shared" si="58"/>
        <v>0</v>
      </c>
      <c r="P164" s="34">
        <f t="shared" si="47"/>
        <v>1</v>
      </c>
      <c r="Q164" s="37">
        <f t="shared" si="48"/>
        <v>14231.6</v>
      </c>
    </row>
    <row r="165" spans="1:17" ht="21.45" x14ac:dyDescent="0.35">
      <c r="A165" s="11" t="s">
        <v>497</v>
      </c>
      <c r="B165" s="12" t="s">
        <v>245</v>
      </c>
      <c r="C165" s="48"/>
      <c r="D165" s="48"/>
      <c r="E165" s="48"/>
      <c r="F165" s="48"/>
      <c r="G165" s="48"/>
      <c r="H165" s="48">
        <f>+I165</f>
        <v>5731.6</v>
      </c>
      <c r="I165" s="50">
        <v>5731.6</v>
      </c>
      <c r="J165" s="50">
        <v>5731.6</v>
      </c>
      <c r="K165" s="50"/>
      <c r="L165" s="50"/>
      <c r="M165" s="50"/>
      <c r="N165" s="50"/>
      <c r="O165" s="48"/>
      <c r="P165" s="34">
        <f t="shared" si="47"/>
        <v>1</v>
      </c>
      <c r="Q165" s="37">
        <f t="shared" si="48"/>
        <v>5731.6</v>
      </c>
    </row>
    <row r="166" spans="1:17" ht="32.15" x14ac:dyDescent="0.35">
      <c r="A166" s="11" t="s">
        <v>498</v>
      </c>
      <c r="B166" s="12" t="s">
        <v>247</v>
      </c>
      <c r="C166" s="48"/>
      <c r="D166" s="48">
        <v>1000.5</v>
      </c>
      <c r="E166" s="48"/>
      <c r="F166" s="48"/>
      <c r="G166" s="48"/>
      <c r="H166" s="48"/>
      <c r="I166" s="50"/>
      <c r="J166" s="50"/>
      <c r="K166" s="50"/>
      <c r="L166" s="50"/>
      <c r="M166" s="50"/>
      <c r="N166" s="50"/>
      <c r="O166" s="48"/>
      <c r="P166" s="34">
        <f t="shared" si="47"/>
        <v>1</v>
      </c>
      <c r="Q166" s="37">
        <f t="shared" si="48"/>
        <v>0</v>
      </c>
    </row>
    <row r="167" spans="1:17" ht="15.45" x14ac:dyDescent="0.35">
      <c r="A167" s="11" t="s">
        <v>138</v>
      </c>
      <c r="B167" s="12" t="s">
        <v>248</v>
      </c>
      <c r="C167" s="12"/>
      <c r="D167" s="12"/>
      <c r="E167" s="12"/>
      <c r="F167" s="12"/>
      <c r="G167" s="12"/>
      <c r="H167" s="48" t="s">
        <v>533</v>
      </c>
      <c r="I167" s="50">
        <v>8500</v>
      </c>
      <c r="J167" s="50" t="s">
        <v>533</v>
      </c>
      <c r="K167" s="12"/>
      <c r="L167" s="12"/>
      <c r="M167" s="12"/>
      <c r="N167" s="21"/>
      <c r="O167" s="12"/>
      <c r="P167" s="34">
        <f t="shared" si="47"/>
        <v>1</v>
      </c>
      <c r="Q167" s="37">
        <f t="shared" si="48"/>
        <v>8500</v>
      </c>
    </row>
    <row r="168" spans="1:17" hidden="1" x14ac:dyDescent="0.35">
      <c r="A168" s="11" t="s">
        <v>249</v>
      </c>
      <c r="B168" s="12" t="s">
        <v>250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21"/>
      <c r="O168" s="12"/>
      <c r="P168" s="34">
        <f t="shared" si="47"/>
        <v>0</v>
      </c>
      <c r="Q168" s="37">
        <f t="shared" si="48"/>
        <v>0</v>
      </c>
    </row>
    <row r="169" spans="1:17" hidden="1" x14ac:dyDescent="0.35">
      <c r="A169" s="11" t="s">
        <v>140</v>
      </c>
      <c r="B169" s="12" t="s">
        <v>251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21"/>
      <c r="O169" s="12"/>
      <c r="P169" s="34">
        <f t="shared" si="47"/>
        <v>0</v>
      </c>
      <c r="Q169" s="37">
        <f t="shared" si="48"/>
        <v>0</v>
      </c>
    </row>
    <row r="170" spans="1:17" hidden="1" x14ac:dyDescent="0.35">
      <c r="A170" s="11" t="s">
        <v>252</v>
      </c>
      <c r="B170" s="12" t="s">
        <v>253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21"/>
      <c r="O170" s="12"/>
      <c r="P170" s="34">
        <f t="shared" si="47"/>
        <v>0</v>
      </c>
      <c r="Q170" s="37">
        <f t="shared" si="48"/>
        <v>0</v>
      </c>
    </row>
    <row r="171" spans="1:17" hidden="1" x14ac:dyDescent="0.35">
      <c r="A171" s="11" t="s">
        <v>254</v>
      </c>
      <c r="B171" s="12" t="s">
        <v>255</v>
      </c>
      <c r="C171" s="12">
        <f t="shared" ref="C171:O171" si="59">+C172+C173+C174+C175</f>
        <v>0</v>
      </c>
      <c r="D171" s="12">
        <f t="shared" si="59"/>
        <v>0</v>
      </c>
      <c r="E171" s="12">
        <f t="shared" si="59"/>
        <v>0</v>
      </c>
      <c r="F171" s="12">
        <f t="shared" si="59"/>
        <v>0</v>
      </c>
      <c r="G171" s="12">
        <f t="shared" si="59"/>
        <v>0</v>
      </c>
      <c r="H171" s="12">
        <f t="shared" si="59"/>
        <v>0</v>
      </c>
      <c r="I171" s="12">
        <f t="shared" si="59"/>
        <v>0</v>
      </c>
      <c r="J171" s="12">
        <f t="shared" si="59"/>
        <v>0</v>
      </c>
      <c r="K171" s="12">
        <f t="shared" si="59"/>
        <v>0</v>
      </c>
      <c r="L171" s="12">
        <f t="shared" si="59"/>
        <v>0</v>
      </c>
      <c r="M171" s="12">
        <f t="shared" si="59"/>
        <v>0</v>
      </c>
      <c r="N171" s="21">
        <f t="shared" si="59"/>
        <v>0</v>
      </c>
      <c r="O171" s="12">
        <f t="shared" si="59"/>
        <v>0</v>
      </c>
      <c r="P171" s="34">
        <f t="shared" si="47"/>
        <v>0</v>
      </c>
      <c r="Q171" s="37">
        <f t="shared" si="48"/>
        <v>0</v>
      </c>
    </row>
    <row r="172" spans="1:17" hidden="1" x14ac:dyDescent="0.35">
      <c r="A172" s="11" t="s">
        <v>256</v>
      </c>
      <c r="B172" s="12" t="s">
        <v>257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21"/>
      <c r="O172" s="12"/>
      <c r="P172" s="34">
        <f t="shared" si="47"/>
        <v>0</v>
      </c>
      <c r="Q172" s="37">
        <f t="shared" si="48"/>
        <v>0</v>
      </c>
    </row>
    <row r="173" spans="1:17" hidden="1" x14ac:dyDescent="0.35">
      <c r="A173" s="11" t="s">
        <v>258</v>
      </c>
      <c r="B173" s="12" t="s">
        <v>259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21"/>
      <c r="O173" s="12"/>
      <c r="P173" s="34">
        <f t="shared" si="47"/>
        <v>0</v>
      </c>
      <c r="Q173" s="37">
        <f t="shared" si="48"/>
        <v>0</v>
      </c>
    </row>
    <row r="174" spans="1:17" hidden="1" x14ac:dyDescent="0.35">
      <c r="A174" s="11" t="s">
        <v>260</v>
      </c>
      <c r="B174" s="12" t="s">
        <v>261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21"/>
      <c r="O174" s="12"/>
      <c r="P174" s="34">
        <f t="shared" si="47"/>
        <v>0</v>
      </c>
      <c r="Q174" s="37">
        <f t="shared" si="48"/>
        <v>0</v>
      </c>
    </row>
    <row r="175" spans="1:17" hidden="1" x14ac:dyDescent="0.35">
      <c r="A175" s="11" t="s">
        <v>262</v>
      </c>
      <c r="B175" s="12" t="s">
        <v>263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21"/>
      <c r="O175" s="12"/>
      <c r="P175" s="34">
        <f t="shared" si="47"/>
        <v>0</v>
      </c>
      <c r="Q175" s="37">
        <f t="shared" si="48"/>
        <v>0</v>
      </c>
    </row>
    <row r="176" spans="1:17" hidden="1" x14ac:dyDescent="0.35">
      <c r="A176" s="11" t="s">
        <v>264</v>
      </c>
      <c r="B176" s="12" t="s">
        <v>265</v>
      </c>
      <c r="C176" s="12">
        <f t="shared" ref="C176:O176" si="60">+C177+C180+C183</f>
        <v>0</v>
      </c>
      <c r="D176" s="12">
        <f t="shared" si="60"/>
        <v>0</v>
      </c>
      <c r="E176" s="12">
        <f t="shared" si="60"/>
        <v>0</v>
      </c>
      <c r="F176" s="12">
        <f t="shared" si="60"/>
        <v>0</v>
      </c>
      <c r="G176" s="12">
        <f t="shared" si="60"/>
        <v>0</v>
      </c>
      <c r="H176" s="12">
        <f t="shared" si="60"/>
        <v>0</v>
      </c>
      <c r="I176" s="12">
        <f t="shared" si="60"/>
        <v>0</v>
      </c>
      <c r="J176" s="12">
        <f t="shared" si="60"/>
        <v>0</v>
      </c>
      <c r="K176" s="12">
        <f t="shared" si="60"/>
        <v>0</v>
      </c>
      <c r="L176" s="12">
        <f t="shared" si="60"/>
        <v>0</v>
      </c>
      <c r="M176" s="12">
        <f t="shared" si="60"/>
        <v>0</v>
      </c>
      <c r="N176" s="21">
        <f t="shared" si="60"/>
        <v>0</v>
      </c>
      <c r="O176" s="12">
        <f t="shared" si="60"/>
        <v>0</v>
      </c>
      <c r="P176" s="34">
        <f t="shared" si="47"/>
        <v>0</v>
      </c>
      <c r="Q176" s="37">
        <f t="shared" si="48"/>
        <v>0</v>
      </c>
    </row>
    <row r="177" spans="1:17" hidden="1" x14ac:dyDescent="0.35">
      <c r="A177" s="11" t="s">
        <v>266</v>
      </c>
      <c r="B177" s="12" t="s">
        <v>267</v>
      </c>
      <c r="C177" s="12">
        <f t="shared" ref="C177:O177" si="61">+C178+C179</f>
        <v>0</v>
      </c>
      <c r="D177" s="12">
        <f t="shared" si="61"/>
        <v>0</v>
      </c>
      <c r="E177" s="12">
        <f t="shared" si="61"/>
        <v>0</v>
      </c>
      <c r="F177" s="12">
        <f t="shared" si="61"/>
        <v>0</v>
      </c>
      <c r="G177" s="12">
        <f t="shared" si="61"/>
        <v>0</v>
      </c>
      <c r="H177" s="12">
        <f t="shared" si="61"/>
        <v>0</v>
      </c>
      <c r="I177" s="12">
        <f t="shared" si="61"/>
        <v>0</v>
      </c>
      <c r="J177" s="12">
        <f t="shared" si="61"/>
        <v>0</v>
      </c>
      <c r="K177" s="12">
        <f t="shared" si="61"/>
        <v>0</v>
      </c>
      <c r="L177" s="12">
        <f t="shared" si="61"/>
        <v>0</v>
      </c>
      <c r="M177" s="12">
        <f t="shared" si="61"/>
        <v>0</v>
      </c>
      <c r="N177" s="21">
        <f t="shared" si="61"/>
        <v>0</v>
      </c>
      <c r="O177" s="12">
        <f t="shared" si="61"/>
        <v>0</v>
      </c>
      <c r="P177" s="34">
        <f t="shared" si="47"/>
        <v>0</v>
      </c>
      <c r="Q177" s="37">
        <f t="shared" si="48"/>
        <v>0</v>
      </c>
    </row>
    <row r="178" spans="1:17" hidden="1" x14ac:dyDescent="0.35">
      <c r="A178" s="11" t="s">
        <v>268</v>
      </c>
      <c r="B178" s="12" t="s">
        <v>269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21"/>
      <c r="O178" s="12"/>
      <c r="P178" s="34">
        <f t="shared" si="47"/>
        <v>0</v>
      </c>
      <c r="Q178" s="37">
        <f t="shared" si="48"/>
        <v>0</v>
      </c>
    </row>
    <row r="179" spans="1:17" hidden="1" x14ac:dyDescent="0.35">
      <c r="A179" s="11" t="s">
        <v>270</v>
      </c>
      <c r="B179" s="12" t="s">
        <v>271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21"/>
      <c r="O179" s="12"/>
      <c r="P179" s="34">
        <f t="shared" si="47"/>
        <v>0</v>
      </c>
      <c r="Q179" s="37">
        <f t="shared" si="48"/>
        <v>0</v>
      </c>
    </row>
    <row r="180" spans="1:17" hidden="1" x14ac:dyDescent="0.35">
      <c r="A180" s="11" t="s">
        <v>272</v>
      </c>
      <c r="B180" s="12" t="s">
        <v>273</v>
      </c>
      <c r="C180" s="12">
        <f t="shared" ref="C180:O180" si="62">+C181+C182</f>
        <v>0</v>
      </c>
      <c r="D180" s="12">
        <f t="shared" si="62"/>
        <v>0</v>
      </c>
      <c r="E180" s="12">
        <f t="shared" si="62"/>
        <v>0</v>
      </c>
      <c r="F180" s="12">
        <f t="shared" si="62"/>
        <v>0</v>
      </c>
      <c r="G180" s="12">
        <f t="shared" si="62"/>
        <v>0</v>
      </c>
      <c r="H180" s="12">
        <f t="shared" si="62"/>
        <v>0</v>
      </c>
      <c r="I180" s="12">
        <f t="shared" si="62"/>
        <v>0</v>
      </c>
      <c r="J180" s="12">
        <f t="shared" si="62"/>
        <v>0</v>
      </c>
      <c r="K180" s="12">
        <f t="shared" si="62"/>
        <v>0</v>
      </c>
      <c r="L180" s="12">
        <f t="shared" si="62"/>
        <v>0</v>
      </c>
      <c r="M180" s="12">
        <f t="shared" si="62"/>
        <v>0</v>
      </c>
      <c r="N180" s="21">
        <f t="shared" si="62"/>
        <v>0</v>
      </c>
      <c r="O180" s="12">
        <f t="shared" si="62"/>
        <v>0</v>
      </c>
      <c r="P180" s="34">
        <f t="shared" si="47"/>
        <v>0</v>
      </c>
      <c r="Q180" s="37">
        <f t="shared" si="48"/>
        <v>0</v>
      </c>
    </row>
    <row r="181" spans="1:17" hidden="1" x14ac:dyDescent="0.35">
      <c r="A181" s="11" t="s">
        <v>274</v>
      </c>
      <c r="B181" s="12" t="s">
        <v>275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21"/>
      <c r="O181" s="12"/>
      <c r="P181" s="34">
        <f t="shared" si="47"/>
        <v>0</v>
      </c>
      <c r="Q181" s="37">
        <f t="shared" si="48"/>
        <v>0</v>
      </c>
    </row>
    <row r="182" spans="1:17" hidden="1" x14ac:dyDescent="0.35">
      <c r="A182" s="11" t="s">
        <v>276</v>
      </c>
      <c r="B182" s="12" t="s">
        <v>277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21"/>
      <c r="O182" s="12"/>
      <c r="P182" s="34">
        <f t="shared" si="47"/>
        <v>0</v>
      </c>
      <c r="Q182" s="37">
        <f t="shared" si="48"/>
        <v>0</v>
      </c>
    </row>
    <row r="183" spans="1:17" hidden="1" x14ac:dyDescent="0.35">
      <c r="A183" s="11" t="s">
        <v>278</v>
      </c>
      <c r="B183" s="12" t="s">
        <v>279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21"/>
      <c r="O183" s="12"/>
      <c r="P183" s="34">
        <f t="shared" si="47"/>
        <v>0</v>
      </c>
      <c r="Q183" s="37">
        <f t="shared" si="48"/>
        <v>0</v>
      </c>
    </row>
    <row r="184" spans="1:17" hidden="1" x14ac:dyDescent="0.35">
      <c r="A184" s="11" t="s">
        <v>280</v>
      </c>
      <c r="B184" s="12" t="s">
        <v>281</v>
      </c>
      <c r="C184" s="12">
        <f t="shared" ref="C184:O184" si="63">+C185</f>
        <v>0</v>
      </c>
      <c r="D184" s="12">
        <f t="shared" si="63"/>
        <v>0</v>
      </c>
      <c r="E184" s="12">
        <f t="shared" si="63"/>
        <v>0</v>
      </c>
      <c r="F184" s="12">
        <f t="shared" si="63"/>
        <v>0</v>
      </c>
      <c r="G184" s="12">
        <f t="shared" si="63"/>
        <v>0</v>
      </c>
      <c r="H184" s="12">
        <f t="shared" si="63"/>
        <v>0</v>
      </c>
      <c r="I184" s="12">
        <f t="shared" si="63"/>
        <v>0</v>
      </c>
      <c r="J184" s="12">
        <f t="shared" si="63"/>
        <v>0</v>
      </c>
      <c r="K184" s="12">
        <f t="shared" si="63"/>
        <v>0</v>
      </c>
      <c r="L184" s="12">
        <f t="shared" si="63"/>
        <v>0</v>
      </c>
      <c r="M184" s="12">
        <f t="shared" si="63"/>
        <v>0</v>
      </c>
      <c r="N184" s="21">
        <f t="shared" si="63"/>
        <v>0</v>
      </c>
      <c r="O184" s="12">
        <f t="shared" si="63"/>
        <v>0</v>
      </c>
      <c r="P184" s="34">
        <f t="shared" si="47"/>
        <v>0</v>
      </c>
      <c r="Q184" s="37">
        <f t="shared" si="48"/>
        <v>0</v>
      </c>
    </row>
    <row r="185" spans="1:17" hidden="1" x14ac:dyDescent="0.35">
      <c r="A185" s="11" t="s">
        <v>282</v>
      </c>
      <c r="B185" s="12" t="s">
        <v>283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21"/>
      <c r="O185" s="12"/>
      <c r="P185" s="34">
        <f t="shared" si="47"/>
        <v>0</v>
      </c>
      <c r="Q185" s="37">
        <f t="shared" si="48"/>
        <v>0</v>
      </c>
    </row>
    <row r="186" spans="1:17" hidden="1" x14ac:dyDescent="0.35">
      <c r="A186" s="11" t="s">
        <v>284</v>
      </c>
      <c r="B186" s="12" t="s">
        <v>285</v>
      </c>
      <c r="C186" s="12">
        <f t="shared" ref="C186:O186" si="64">+C187+C190+C205</f>
        <v>0</v>
      </c>
      <c r="D186" s="12">
        <f t="shared" si="64"/>
        <v>0</v>
      </c>
      <c r="E186" s="12">
        <f t="shared" si="64"/>
        <v>0</v>
      </c>
      <c r="F186" s="12">
        <f t="shared" si="64"/>
        <v>0</v>
      </c>
      <c r="G186" s="12">
        <f t="shared" si="64"/>
        <v>0</v>
      </c>
      <c r="H186" s="12">
        <f t="shared" si="64"/>
        <v>0</v>
      </c>
      <c r="I186" s="12">
        <f t="shared" si="64"/>
        <v>0</v>
      </c>
      <c r="J186" s="12">
        <f t="shared" si="64"/>
        <v>0</v>
      </c>
      <c r="K186" s="12">
        <f t="shared" si="64"/>
        <v>0</v>
      </c>
      <c r="L186" s="12">
        <f t="shared" si="64"/>
        <v>0</v>
      </c>
      <c r="M186" s="12">
        <f t="shared" si="64"/>
        <v>0</v>
      </c>
      <c r="N186" s="21">
        <f t="shared" si="64"/>
        <v>0</v>
      </c>
      <c r="O186" s="12">
        <f t="shared" si="64"/>
        <v>0</v>
      </c>
      <c r="P186" s="34">
        <f t="shared" si="47"/>
        <v>0</v>
      </c>
      <c r="Q186" s="37">
        <f t="shared" si="48"/>
        <v>0</v>
      </c>
    </row>
    <row r="187" spans="1:17" hidden="1" x14ac:dyDescent="0.35">
      <c r="A187" s="11" t="s">
        <v>286</v>
      </c>
      <c r="B187" s="12" t="s">
        <v>287</v>
      </c>
      <c r="C187" s="12">
        <f t="shared" ref="C187:O187" si="65">+C188+C189</f>
        <v>0</v>
      </c>
      <c r="D187" s="12">
        <f t="shared" si="65"/>
        <v>0</v>
      </c>
      <c r="E187" s="12">
        <f t="shared" si="65"/>
        <v>0</v>
      </c>
      <c r="F187" s="12">
        <f t="shared" si="65"/>
        <v>0</v>
      </c>
      <c r="G187" s="12">
        <f t="shared" si="65"/>
        <v>0</v>
      </c>
      <c r="H187" s="12">
        <f t="shared" si="65"/>
        <v>0</v>
      </c>
      <c r="I187" s="12">
        <f t="shared" si="65"/>
        <v>0</v>
      </c>
      <c r="J187" s="12">
        <f t="shared" si="65"/>
        <v>0</v>
      </c>
      <c r="K187" s="12">
        <f t="shared" si="65"/>
        <v>0</v>
      </c>
      <c r="L187" s="12">
        <f t="shared" si="65"/>
        <v>0</v>
      </c>
      <c r="M187" s="12">
        <f t="shared" si="65"/>
        <v>0</v>
      </c>
      <c r="N187" s="21">
        <f t="shared" si="65"/>
        <v>0</v>
      </c>
      <c r="O187" s="12">
        <f t="shared" si="65"/>
        <v>0</v>
      </c>
      <c r="P187" s="34">
        <f t="shared" si="47"/>
        <v>0</v>
      </c>
      <c r="Q187" s="37">
        <f t="shared" si="48"/>
        <v>0</v>
      </c>
    </row>
    <row r="188" spans="1:17" hidden="1" x14ac:dyDescent="0.35">
      <c r="A188" s="11" t="s">
        <v>288</v>
      </c>
      <c r="B188" s="12" t="s">
        <v>289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21"/>
      <c r="O188" s="12"/>
      <c r="P188" s="34">
        <f t="shared" si="47"/>
        <v>0</v>
      </c>
      <c r="Q188" s="37">
        <f t="shared" si="48"/>
        <v>0</v>
      </c>
    </row>
    <row r="189" spans="1:17" hidden="1" x14ac:dyDescent="0.35">
      <c r="A189" s="11" t="s">
        <v>290</v>
      </c>
      <c r="B189" s="12" t="s">
        <v>291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21"/>
      <c r="O189" s="12"/>
      <c r="P189" s="34">
        <f t="shared" si="47"/>
        <v>0</v>
      </c>
      <c r="Q189" s="37">
        <f t="shared" si="48"/>
        <v>0</v>
      </c>
    </row>
    <row r="190" spans="1:17" hidden="1" x14ac:dyDescent="0.35">
      <c r="A190" s="11" t="s">
        <v>292</v>
      </c>
      <c r="B190" s="12" t="s">
        <v>293</v>
      </c>
      <c r="C190" s="12">
        <f t="shared" ref="C190:O190" si="66">+C191+C195</f>
        <v>0</v>
      </c>
      <c r="D190" s="12">
        <f t="shared" si="66"/>
        <v>0</v>
      </c>
      <c r="E190" s="12">
        <f t="shared" si="66"/>
        <v>0</v>
      </c>
      <c r="F190" s="12">
        <f t="shared" si="66"/>
        <v>0</v>
      </c>
      <c r="G190" s="12">
        <f t="shared" si="66"/>
        <v>0</v>
      </c>
      <c r="H190" s="12">
        <f t="shared" si="66"/>
        <v>0</v>
      </c>
      <c r="I190" s="12">
        <f t="shared" si="66"/>
        <v>0</v>
      </c>
      <c r="J190" s="12">
        <f t="shared" si="66"/>
        <v>0</v>
      </c>
      <c r="K190" s="12">
        <f t="shared" si="66"/>
        <v>0</v>
      </c>
      <c r="L190" s="12">
        <f t="shared" si="66"/>
        <v>0</v>
      </c>
      <c r="M190" s="12">
        <f t="shared" si="66"/>
        <v>0</v>
      </c>
      <c r="N190" s="21">
        <f t="shared" si="66"/>
        <v>0</v>
      </c>
      <c r="O190" s="12">
        <f t="shared" si="66"/>
        <v>0</v>
      </c>
      <c r="P190" s="34">
        <f t="shared" si="47"/>
        <v>0</v>
      </c>
      <c r="Q190" s="37">
        <f t="shared" si="48"/>
        <v>0</v>
      </c>
    </row>
    <row r="191" spans="1:17" hidden="1" x14ac:dyDescent="0.35">
      <c r="A191" s="11" t="s">
        <v>294</v>
      </c>
      <c r="B191" s="12" t="s">
        <v>295</v>
      </c>
      <c r="C191" s="12">
        <f t="shared" ref="C191:O191" si="67">+C192+C193+C194</f>
        <v>0</v>
      </c>
      <c r="D191" s="12">
        <f t="shared" si="67"/>
        <v>0</v>
      </c>
      <c r="E191" s="12">
        <f t="shared" si="67"/>
        <v>0</v>
      </c>
      <c r="F191" s="12">
        <f t="shared" si="67"/>
        <v>0</v>
      </c>
      <c r="G191" s="12">
        <f t="shared" si="67"/>
        <v>0</v>
      </c>
      <c r="H191" s="12">
        <f t="shared" si="67"/>
        <v>0</v>
      </c>
      <c r="I191" s="12">
        <f t="shared" si="67"/>
        <v>0</v>
      </c>
      <c r="J191" s="12">
        <f t="shared" si="67"/>
        <v>0</v>
      </c>
      <c r="K191" s="12">
        <f t="shared" si="67"/>
        <v>0</v>
      </c>
      <c r="L191" s="12">
        <f t="shared" si="67"/>
        <v>0</v>
      </c>
      <c r="M191" s="12">
        <f t="shared" si="67"/>
        <v>0</v>
      </c>
      <c r="N191" s="21">
        <f t="shared" si="67"/>
        <v>0</v>
      </c>
      <c r="O191" s="12">
        <f t="shared" si="67"/>
        <v>0</v>
      </c>
      <c r="P191" s="34">
        <f t="shared" si="47"/>
        <v>0</v>
      </c>
      <c r="Q191" s="37">
        <f t="shared" si="48"/>
        <v>0</v>
      </c>
    </row>
    <row r="192" spans="1:17" ht="21.45" hidden="1" x14ac:dyDescent="0.35">
      <c r="A192" s="11" t="s">
        <v>296</v>
      </c>
      <c r="B192" s="12" t="s">
        <v>297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21"/>
      <c r="O192" s="12"/>
      <c r="P192" s="34">
        <f t="shared" si="47"/>
        <v>0</v>
      </c>
      <c r="Q192" s="37">
        <f t="shared" si="48"/>
        <v>0</v>
      </c>
    </row>
    <row r="193" spans="1:17" hidden="1" x14ac:dyDescent="0.35">
      <c r="A193" s="11" t="s">
        <v>298</v>
      </c>
      <c r="B193" s="12" t="s">
        <v>299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21"/>
      <c r="O193" s="12"/>
      <c r="P193" s="34">
        <f t="shared" si="47"/>
        <v>0</v>
      </c>
      <c r="Q193" s="37">
        <f t="shared" si="48"/>
        <v>0</v>
      </c>
    </row>
    <row r="194" spans="1:17" hidden="1" x14ac:dyDescent="0.35">
      <c r="A194" s="11" t="s">
        <v>300</v>
      </c>
      <c r="B194" s="12" t="s">
        <v>301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21"/>
      <c r="O194" s="12"/>
      <c r="P194" s="34">
        <f t="shared" si="47"/>
        <v>0</v>
      </c>
      <c r="Q194" s="37">
        <f t="shared" si="48"/>
        <v>0</v>
      </c>
    </row>
    <row r="195" spans="1:17" hidden="1" x14ac:dyDescent="0.35">
      <c r="A195" s="11" t="s">
        <v>302</v>
      </c>
      <c r="B195" s="12" t="s">
        <v>303</v>
      </c>
      <c r="C195" s="12">
        <f t="shared" ref="C195:O195" si="68">+C196+C197+C198+C199+C200+C201+C202+C203+C204</f>
        <v>0</v>
      </c>
      <c r="D195" s="12">
        <f t="shared" si="68"/>
        <v>0</v>
      </c>
      <c r="E195" s="12">
        <f t="shared" si="68"/>
        <v>0</v>
      </c>
      <c r="F195" s="12">
        <f t="shared" si="68"/>
        <v>0</v>
      </c>
      <c r="G195" s="12">
        <f t="shared" si="68"/>
        <v>0</v>
      </c>
      <c r="H195" s="12">
        <f t="shared" si="68"/>
        <v>0</v>
      </c>
      <c r="I195" s="12">
        <f t="shared" si="68"/>
        <v>0</v>
      </c>
      <c r="J195" s="12">
        <f t="shared" si="68"/>
        <v>0</v>
      </c>
      <c r="K195" s="12">
        <f t="shared" si="68"/>
        <v>0</v>
      </c>
      <c r="L195" s="12">
        <f t="shared" si="68"/>
        <v>0</v>
      </c>
      <c r="M195" s="12">
        <f t="shared" si="68"/>
        <v>0</v>
      </c>
      <c r="N195" s="21">
        <f t="shared" si="68"/>
        <v>0</v>
      </c>
      <c r="O195" s="12">
        <f t="shared" si="68"/>
        <v>0</v>
      </c>
      <c r="P195" s="34">
        <f t="shared" si="47"/>
        <v>0</v>
      </c>
      <c r="Q195" s="37">
        <f t="shared" si="48"/>
        <v>0</v>
      </c>
    </row>
    <row r="196" spans="1:17" ht="21.45" hidden="1" x14ac:dyDescent="0.35">
      <c r="A196" s="11" t="s">
        <v>304</v>
      </c>
      <c r="B196" s="12" t="s">
        <v>305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21"/>
      <c r="O196" s="12"/>
      <c r="P196" s="34">
        <f t="shared" si="47"/>
        <v>0</v>
      </c>
      <c r="Q196" s="37">
        <f t="shared" si="48"/>
        <v>0</v>
      </c>
    </row>
    <row r="197" spans="1:17" hidden="1" x14ac:dyDescent="0.35">
      <c r="A197" s="11" t="s">
        <v>306</v>
      </c>
      <c r="B197" s="12" t="s">
        <v>307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21"/>
      <c r="O197" s="12"/>
      <c r="P197" s="34">
        <f t="shared" si="47"/>
        <v>0</v>
      </c>
      <c r="Q197" s="37">
        <f t="shared" si="48"/>
        <v>0</v>
      </c>
    </row>
    <row r="198" spans="1:17" hidden="1" x14ac:dyDescent="0.35">
      <c r="A198" s="11" t="s">
        <v>308</v>
      </c>
      <c r="B198" s="12" t="s">
        <v>309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21"/>
      <c r="O198" s="12"/>
      <c r="P198" s="34">
        <f t="shared" si="47"/>
        <v>0</v>
      </c>
      <c r="Q198" s="37">
        <f t="shared" si="48"/>
        <v>0</v>
      </c>
    </row>
    <row r="199" spans="1:17" hidden="1" x14ac:dyDescent="0.35">
      <c r="A199" s="11" t="s">
        <v>310</v>
      </c>
      <c r="B199" s="12" t="s">
        <v>311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21"/>
      <c r="O199" s="12"/>
      <c r="P199" s="34">
        <f t="shared" si="47"/>
        <v>0</v>
      </c>
      <c r="Q199" s="37">
        <f t="shared" si="48"/>
        <v>0</v>
      </c>
    </row>
    <row r="200" spans="1:17" hidden="1" x14ac:dyDescent="0.35">
      <c r="A200" s="11" t="s">
        <v>312</v>
      </c>
      <c r="B200" s="12" t="s">
        <v>313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21"/>
      <c r="O200" s="12"/>
      <c r="P200" s="34">
        <f t="shared" ref="P200:P227" si="69">IF(+C200+D200+E200+F200+G200+H200+I200+J200+K200+L200+M200+N200&lt;&gt;0,1,0)</f>
        <v>0</v>
      </c>
      <c r="Q200" s="37">
        <f t="shared" ref="Q200:Q227" si="70">+J200+K200+L200+M200+N200</f>
        <v>0</v>
      </c>
    </row>
    <row r="201" spans="1:17" hidden="1" x14ac:dyDescent="0.35">
      <c r="A201" s="11" t="s">
        <v>314</v>
      </c>
      <c r="B201" s="12" t="s">
        <v>315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21"/>
      <c r="O201" s="12"/>
      <c r="P201" s="34">
        <f t="shared" si="69"/>
        <v>0</v>
      </c>
      <c r="Q201" s="37">
        <f t="shared" si="70"/>
        <v>0</v>
      </c>
    </row>
    <row r="202" spans="1:17" ht="21.45" hidden="1" x14ac:dyDescent="0.35">
      <c r="A202" s="11" t="s">
        <v>316</v>
      </c>
      <c r="B202" s="12" t="s">
        <v>317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21"/>
      <c r="O202" s="12"/>
      <c r="P202" s="34">
        <f t="shared" si="69"/>
        <v>0</v>
      </c>
      <c r="Q202" s="37">
        <f t="shared" si="70"/>
        <v>0</v>
      </c>
    </row>
    <row r="203" spans="1:17" ht="21.45" hidden="1" x14ac:dyDescent="0.35">
      <c r="A203" s="11" t="s">
        <v>318</v>
      </c>
      <c r="B203" s="12" t="s">
        <v>319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21"/>
      <c r="O203" s="12"/>
      <c r="P203" s="34">
        <f t="shared" si="69"/>
        <v>0</v>
      </c>
      <c r="Q203" s="37">
        <f t="shared" si="70"/>
        <v>0</v>
      </c>
    </row>
    <row r="204" spans="1:17" hidden="1" x14ac:dyDescent="0.35">
      <c r="A204" s="11" t="s">
        <v>320</v>
      </c>
      <c r="B204" s="12" t="s">
        <v>321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21"/>
      <c r="O204" s="12"/>
      <c r="P204" s="34">
        <f t="shared" si="69"/>
        <v>0</v>
      </c>
      <c r="Q204" s="37">
        <f t="shared" si="70"/>
        <v>0</v>
      </c>
    </row>
    <row r="205" spans="1:17" hidden="1" x14ac:dyDescent="0.35">
      <c r="A205" s="11" t="s">
        <v>322</v>
      </c>
      <c r="B205" s="12" t="s">
        <v>323</v>
      </c>
      <c r="C205" s="12">
        <f t="shared" ref="C205:O205" si="71">+C206+C207</f>
        <v>0</v>
      </c>
      <c r="D205" s="12">
        <f t="shared" si="71"/>
        <v>0</v>
      </c>
      <c r="E205" s="12">
        <f t="shared" si="71"/>
        <v>0</v>
      </c>
      <c r="F205" s="12">
        <f t="shared" si="71"/>
        <v>0</v>
      </c>
      <c r="G205" s="12">
        <f t="shared" si="71"/>
        <v>0</v>
      </c>
      <c r="H205" s="12">
        <f t="shared" si="71"/>
        <v>0</v>
      </c>
      <c r="I205" s="12">
        <f t="shared" si="71"/>
        <v>0</v>
      </c>
      <c r="J205" s="12">
        <f t="shared" si="71"/>
        <v>0</v>
      </c>
      <c r="K205" s="12">
        <f t="shared" si="71"/>
        <v>0</v>
      </c>
      <c r="L205" s="12">
        <f t="shared" si="71"/>
        <v>0</v>
      </c>
      <c r="M205" s="12">
        <f t="shared" si="71"/>
        <v>0</v>
      </c>
      <c r="N205" s="21">
        <f t="shared" si="71"/>
        <v>0</v>
      </c>
      <c r="O205" s="12">
        <f t="shared" si="71"/>
        <v>0</v>
      </c>
      <c r="P205" s="34">
        <f t="shared" si="69"/>
        <v>0</v>
      </c>
      <c r="Q205" s="37">
        <f t="shared" si="70"/>
        <v>0</v>
      </c>
    </row>
    <row r="206" spans="1:17" hidden="1" x14ac:dyDescent="0.35">
      <c r="A206" s="11" t="s">
        <v>324</v>
      </c>
      <c r="B206" s="12" t="s">
        <v>325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21"/>
      <c r="O206" s="12"/>
      <c r="P206" s="34">
        <f t="shared" si="69"/>
        <v>0</v>
      </c>
      <c r="Q206" s="37">
        <f t="shared" si="70"/>
        <v>0</v>
      </c>
    </row>
    <row r="207" spans="1:17" ht="21.45" hidden="1" x14ac:dyDescent="0.35">
      <c r="A207" s="11" t="s">
        <v>326</v>
      </c>
      <c r="B207" s="12" t="s">
        <v>327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21"/>
      <c r="O207" s="12"/>
      <c r="P207" s="34">
        <f t="shared" si="69"/>
        <v>0</v>
      </c>
      <c r="Q207" s="37">
        <f t="shared" si="70"/>
        <v>0</v>
      </c>
    </row>
    <row r="208" spans="1:17" ht="21.45" x14ac:dyDescent="0.35">
      <c r="A208" s="11" t="s">
        <v>499</v>
      </c>
      <c r="B208" s="12" t="s">
        <v>328</v>
      </c>
      <c r="C208" s="48">
        <f t="shared" ref="C208:O208" si="72">+C209+C210</f>
        <v>5566.3</v>
      </c>
      <c r="D208" s="48">
        <f t="shared" si="72"/>
        <v>0</v>
      </c>
      <c r="E208" s="48">
        <f t="shared" si="72"/>
        <v>0</v>
      </c>
      <c r="F208" s="48">
        <f t="shared" si="72"/>
        <v>0</v>
      </c>
      <c r="G208" s="48">
        <f t="shared" si="72"/>
        <v>0</v>
      </c>
      <c r="H208" s="48">
        <f t="shared" si="72"/>
        <v>11252.65</v>
      </c>
      <c r="I208" s="50">
        <f t="shared" si="72"/>
        <v>11252.65</v>
      </c>
      <c r="J208" s="50">
        <f t="shared" si="72"/>
        <v>0</v>
      </c>
      <c r="K208" s="50">
        <f t="shared" si="72"/>
        <v>0</v>
      </c>
      <c r="L208" s="50">
        <f t="shared" si="72"/>
        <v>0</v>
      </c>
      <c r="M208" s="50">
        <f t="shared" si="72"/>
        <v>0</v>
      </c>
      <c r="N208" s="50">
        <f t="shared" si="72"/>
        <v>12491.55</v>
      </c>
      <c r="O208" s="48">
        <f t="shared" si="72"/>
        <v>0</v>
      </c>
      <c r="P208" s="34">
        <f t="shared" si="69"/>
        <v>1</v>
      </c>
      <c r="Q208" s="37">
        <f t="shared" si="70"/>
        <v>12491.55</v>
      </c>
    </row>
    <row r="209" spans="1:17" hidden="1" x14ac:dyDescent="0.35">
      <c r="A209" s="11" t="s">
        <v>8</v>
      </c>
      <c r="B209" s="12" t="s">
        <v>329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21"/>
      <c r="O209" s="12"/>
      <c r="P209" s="34">
        <f t="shared" si="69"/>
        <v>0</v>
      </c>
      <c r="Q209" s="37">
        <f t="shared" si="70"/>
        <v>0</v>
      </c>
    </row>
    <row r="210" spans="1:17" ht="15.45" x14ac:dyDescent="0.35">
      <c r="A210" s="11" t="s">
        <v>500</v>
      </c>
      <c r="B210" s="12" t="s">
        <v>330</v>
      </c>
      <c r="C210" s="48">
        <f t="shared" ref="C210:O210" si="73">+C211+C223</f>
        <v>5566.3</v>
      </c>
      <c r="D210" s="48">
        <f t="shared" si="73"/>
        <v>0</v>
      </c>
      <c r="E210" s="48">
        <f t="shared" si="73"/>
        <v>0</v>
      </c>
      <c r="F210" s="48">
        <f t="shared" si="73"/>
        <v>0</v>
      </c>
      <c r="G210" s="48">
        <f t="shared" si="73"/>
        <v>0</v>
      </c>
      <c r="H210" s="48">
        <f t="shared" si="73"/>
        <v>11252.65</v>
      </c>
      <c r="I210" s="50">
        <f t="shared" si="73"/>
        <v>11252.65</v>
      </c>
      <c r="J210" s="50">
        <f t="shared" si="73"/>
        <v>0</v>
      </c>
      <c r="K210" s="50">
        <f t="shared" si="73"/>
        <v>0</v>
      </c>
      <c r="L210" s="50">
        <f t="shared" si="73"/>
        <v>0</v>
      </c>
      <c r="M210" s="50">
        <f t="shared" si="73"/>
        <v>0</v>
      </c>
      <c r="N210" s="50">
        <f t="shared" si="73"/>
        <v>12491.55</v>
      </c>
      <c r="O210" s="48">
        <f t="shared" si="73"/>
        <v>0</v>
      </c>
      <c r="P210" s="34">
        <f t="shared" si="69"/>
        <v>1</v>
      </c>
      <c r="Q210" s="37">
        <f t="shared" si="70"/>
        <v>12491.55</v>
      </c>
    </row>
    <row r="211" spans="1:17" ht="15.45" x14ac:dyDescent="0.35">
      <c r="A211" s="11" t="s">
        <v>501</v>
      </c>
      <c r="B211" s="12" t="s">
        <v>332</v>
      </c>
      <c r="C211" s="48">
        <f t="shared" ref="C211:O211" si="74">+C212+C219+C220+C221+C222</f>
        <v>5566.3</v>
      </c>
      <c r="D211" s="48">
        <f t="shared" si="74"/>
        <v>0</v>
      </c>
      <c r="E211" s="48">
        <f t="shared" si="74"/>
        <v>0</v>
      </c>
      <c r="F211" s="48">
        <f t="shared" si="74"/>
        <v>0</v>
      </c>
      <c r="G211" s="48">
        <f t="shared" si="74"/>
        <v>0</v>
      </c>
      <c r="H211" s="48">
        <f t="shared" si="74"/>
        <v>11252.65</v>
      </c>
      <c r="I211" s="50">
        <f t="shared" si="74"/>
        <v>11252.65</v>
      </c>
      <c r="J211" s="50">
        <f t="shared" si="74"/>
        <v>0</v>
      </c>
      <c r="K211" s="50">
        <f t="shared" si="74"/>
        <v>0</v>
      </c>
      <c r="L211" s="50">
        <f t="shared" si="74"/>
        <v>0</v>
      </c>
      <c r="M211" s="50">
        <f t="shared" si="74"/>
        <v>0</v>
      </c>
      <c r="N211" s="50">
        <f t="shared" si="74"/>
        <v>12491.55</v>
      </c>
      <c r="O211" s="48">
        <f t="shared" si="74"/>
        <v>0</v>
      </c>
      <c r="P211" s="34">
        <f t="shared" si="69"/>
        <v>1</v>
      </c>
      <c r="Q211" s="37">
        <f t="shared" si="70"/>
        <v>12491.55</v>
      </c>
    </row>
    <row r="212" spans="1:17" ht="15.45" x14ac:dyDescent="0.35">
      <c r="A212" s="11" t="s">
        <v>500</v>
      </c>
      <c r="B212" s="12" t="s">
        <v>333</v>
      </c>
      <c r="C212" s="48">
        <f t="shared" ref="C212:O212" si="75">+C213+C214+C215+C216+C217+C218</f>
        <v>5566.3</v>
      </c>
      <c r="D212" s="48">
        <f t="shared" si="75"/>
        <v>0</v>
      </c>
      <c r="E212" s="48">
        <f t="shared" si="75"/>
        <v>0</v>
      </c>
      <c r="F212" s="48">
        <f t="shared" si="75"/>
        <v>0</v>
      </c>
      <c r="G212" s="48">
        <f t="shared" si="75"/>
        <v>0</v>
      </c>
      <c r="H212" s="48">
        <f t="shared" si="75"/>
        <v>11252.65</v>
      </c>
      <c r="I212" s="50">
        <f t="shared" si="75"/>
        <v>11252.65</v>
      </c>
      <c r="J212" s="50">
        <f t="shared" si="75"/>
        <v>0</v>
      </c>
      <c r="K212" s="50">
        <f t="shared" si="75"/>
        <v>0</v>
      </c>
      <c r="L212" s="50">
        <f t="shared" si="75"/>
        <v>0</v>
      </c>
      <c r="M212" s="50">
        <f t="shared" si="75"/>
        <v>0</v>
      </c>
      <c r="N212" s="50">
        <f t="shared" si="75"/>
        <v>12491.55</v>
      </c>
      <c r="O212" s="48">
        <f t="shared" si="75"/>
        <v>0</v>
      </c>
      <c r="P212" s="34">
        <f t="shared" si="69"/>
        <v>1</v>
      </c>
      <c r="Q212" s="37">
        <f t="shared" si="70"/>
        <v>12491.55</v>
      </c>
    </row>
    <row r="213" spans="1:17" ht="15.45" x14ac:dyDescent="0.35">
      <c r="A213" s="11" t="s">
        <v>502</v>
      </c>
      <c r="B213" s="12" t="s">
        <v>335</v>
      </c>
      <c r="C213" s="48"/>
      <c r="D213" s="48"/>
      <c r="E213" s="48"/>
      <c r="F213" s="48"/>
      <c r="G213" s="48"/>
      <c r="H213" s="48">
        <f t="shared" ref="H213:H218" si="76">+I213</f>
        <v>7043.75</v>
      </c>
      <c r="I213" s="50">
        <v>7043.75</v>
      </c>
      <c r="J213" s="50"/>
      <c r="K213" s="50"/>
      <c r="L213" s="50"/>
      <c r="M213" s="50"/>
      <c r="N213" s="50">
        <v>8268.75</v>
      </c>
      <c r="O213" s="48"/>
      <c r="P213" s="34">
        <f t="shared" si="69"/>
        <v>1</v>
      </c>
      <c r="Q213" s="37">
        <f t="shared" si="70"/>
        <v>8268.75</v>
      </c>
    </row>
    <row r="214" spans="1:17" hidden="1" x14ac:dyDescent="0.35">
      <c r="A214" s="11" t="s">
        <v>336</v>
      </c>
      <c r="B214" s="12" t="s">
        <v>337</v>
      </c>
      <c r="C214" s="12"/>
      <c r="D214" s="12"/>
      <c r="E214" s="12"/>
      <c r="F214" s="12"/>
      <c r="G214" s="12"/>
      <c r="H214" s="12">
        <f t="shared" si="76"/>
        <v>0</v>
      </c>
      <c r="I214" s="12"/>
      <c r="J214" s="12"/>
      <c r="K214" s="12"/>
      <c r="L214" s="12"/>
      <c r="M214" s="12"/>
      <c r="N214" s="21"/>
      <c r="O214" s="12"/>
      <c r="P214" s="34">
        <f t="shared" si="69"/>
        <v>0</v>
      </c>
      <c r="Q214" s="37">
        <f t="shared" si="70"/>
        <v>0</v>
      </c>
    </row>
    <row r="215" spans="1:17" hidden="1" x14ac:dyDescent="0.35">
      <c r="A215" s="11" t="s">
        <v>338</v>
      </c>
      <c r="B215" s="12" t="s">
        <v>339</v>
      </c>
      <c r="C215" s="12"/>
      <c r="D215" s="12"/>
      <c r="E215" s="12"/>
      <c r="F215" s="12"/>
      <c r="G215" s="12"/>
      <c r="H215" s="12">
        <f t="shared" si="76"/>
        <v>0</v>
      </c>
      <c r="I215" s="12"/>
      <c r="J215" s="12"/>
      <c r="K215" s="12"/>
      <c r="L215" s="12"/>
      <c r="M215" s="12"/>
      <c r="N215" s="21"/>
      <c r="O215" s="12"/>
      <c r="P215" s="34">
        <f t="shared" si="69"/>
        <v>0</v>
      </c>
      <c r="Q215" s="37">
        <f t="shared" si="70"/>
        <v>0</v>
      </c>
    </row>
    <row r="216" spans="1:17" ht="21.45" x14ac:dyDescent="0.35">
      <c r="A216" s="11" t="s">
        <v>503</v>
      </c>
      <c r="B216" s="12" t="s">
        <v>341</v>
      </c>
      <c r="C216" s="48">
        <v>2342.3000000000002</v>
      </c>
      <c r="D216" s="48"/>
      <c r="E216" s="48"/>
      <c r="F216" s="48"/>
      <c r="G216" s="48"/>
      <c r="H216" s="48">
        <f t="shared" si="76"/>
        <v>2000</v>
      </c>
      <c r="I216" s="50">
        <v>2000</v>
      </c>
      <c r="J216" s="50"/>
      <c r="K216" s="50"/>
      <c r="L216" s="50"/>
      <c r="M216" s="50"/>
      <c r="N216" s="50">
        <v>2000</v>
      </c>
      <c r="O216" s="48"/>
      <c r="P216" s="34">
        <f t="shared" si="69"/>
        <v>1</v>
      </c>
      <c r="Q216" s="37">
        <f t="shared" si="70"/>
        <v>2000</v>
      </c>
    </row>
    <row r="217" spans="1:17" hidden="1" x14ac:dyDescent="0.35">
      <c r="A217" s="11" t="s">
        <v>342</v>
      </c>
      <c r="B217" s="12" t="s">
        <v>343</v>
      </c>
      <c r="C217" s="12"/>
      <c r="D217" s="12"/>
      <c r="E217" s="12"/>
      <c r="F217" s="12"/>
      <c r="G217" s="12"/>
      <c r="H217" s="12">
        <f t="shared" si="76"/>
        <v>0</v>
      </c>
      <c r="I217" s="12"/>
      <c r="J217" s="12"/>
      <c r="K217" s="12"/>
      <c r="L217" s="12"/>
      <c r="M217" s="12"/>
      <c r="N217" s="21"/>
      <c r="O217" s="12"/>
      <c r="P217" s="34">
        <f t="shared" si="69"/>
        <v>0</v>
      </c>
      <c r="Q217" s="37">
        <f t="shared" si="70"/>
        <v>0</v>
      </c>
    </row>
    <row r="218" spans="1:17" ht="15.45" x14ac:dyDescent="0.35">
      <c r="A218" s="11" t="s">
        <v>504</v>
      </c>
      <c r="B218" s="12" t="s">
        <v>345</v>
      </c>
      <c r="C218" s="48">
        <v>3224</v>
      </c>
      <c r="D218" s="48"/>
      <c r="E218" s="48"/>
      <c r="F218" s="48"/>
      <c r="G218" s="48"/>
      <c r="H218" s="48">
        <f t="shared" si="76"/>
        <v>2208.9</v>
      </c>
      <c r="I218" s="50">
        <v>2208.9</v>
      </c>
      <c r="J218" s="48"/>
      <c r="K218" s="48"/>
      <c r="L218" s="48"/>
      <c r="M218" s="48"/>
      <c r="N218" s="48">
        <v>2222.8000000000002</v>
      </c>
      <c r="O218" s="48"/>
      <c r="P218" s="34">
        <f t="shared" si="69"/>
        <v>1</v>
      </c>
      <c r="Q218" s="37">
        <f t="shared" si="70"/>
        <v>2222.8000000000002</v>
      </c>
    </row>
    <row r="219" spans="1:17" hidden="1" x14ac:dyDescent="0.35">
      <c r="A219" s="11" t="s">
        <v>346</v>
      </c>
      <c r="B219" s="12" t="s">
        <v>347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21"/>
      <c r="O219" s="12"/>
      <c r="P219" s="34">
        <f t="shared" si="69"/>
        <v>0</v>
      </c>
      <c r="Q219" s="37">
        <f t="shared" si="70"/>
        <v>0</v>
      </c>
    </row>
    <row r="220" spans="1:17" hidden="1" x14ac:dyDescent="0.35">
      <c r="A220" s="11" t="s">
        <v>348</v>
      </c>
      <c r="B220" s="12" t="s">
        <v>349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21"/>
      <c r="O220" s="12"/>
      <c r="P220" s="34">
        <f t="shared" si="69"/>
        <v>0</v>
      </c>
      <c r="Q220" s="37">
        <f t="shared" si="70"/>
        <v>0</v>
      </c>
    </row>
    <row r="221" spans="1:17" hidden="1" x14ac:dyDescent="0.35">
      <c r="A221" s="11" t="s">
        <v>350</v>
      </c>
      <c r="B221" s="12" t="s">
        <v>351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21"/>
      <c r="O221" s="12"/>
      <c r="P221" s="34">
        <f t="shared" si="69"/>
        <v>0</v>
      </c>
      <c r="Q221" s="37">
        <f t="shared" si="70"/>
        <v>0</v>
      </c>
    </row>
    <row r="222" spans="1:17" ht="21.45" hidden="1" x14ac:dyDescent="0.35">
      <c r="A222" s="11" t="s">
        <v>352</v>
      </c>
      <c r="B222" s="12" t="s">
        <v>353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21"/>
      <c r="O222" s="12"/>
      <c r="P222" s="34">
        <f t="shared" si="69"/>
        <v>0</v>
      </c>
      <c r="Q222" s="37">
        <f t="shared" si="70"/>
        <v>0</v>
      </c>
    </row>
    <row r="223" spans="1:17" hidden="1" x14ac:dyDescent="0.35">
      <c r="A223" s="11" t="s">
        <v>354</v>
      </c>
      <c r="B223" s="12" t="s">
        <v>355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21"/>
      <c r="O223" s="12"/>
      <c r="P223" s="34">
        <f t="shared" si="69"/>
        <v>0</v>
      </c>
      <c r="Q223" s="37">
        <f t="shared" si="70"/>
        <v>0</v>
      </c>
    </row>
    <row r="224" spans="1:17" hidden="1" x14ac:dyDescent="0.35">
      <c r="A224" s="11" t="s">
        <v>356</v>
      </c>
      <c r="B224" s="12" t="s">
        <v>357</v>
      </c>
      <c r="C224" s="12">
        <f t="shared" ref="C224:O224" si="77">SUM(C225:C226)</f>
        <v>0</v>
      </c>
      <c r="D224" s="12">
        <f t="shared" si="77"/>
        <v>0</v>
      </c>
      <c r="E224" s="12">
        <f t="shared" si="77"/>
        <v>0</v>
      </c>
      <c r="F224" s="12">
        <f t="shared" si="77"/>
        <v>0</v>
      </c>
      <c r="G224" s="12">
        <f t="shared" si="77"/>
        <v>0</v>
      </c>
      <c r="H224" s="12">
        <f t="shared" si="77"/>
        <v>0</v>
      </c>
      <c r="I224" s="12">
        <f t="shared" si="77"/>
        <v>0</v>
      </c>
      <c r="J224" s="12">
        <f t="shared" si="77"/>
        <v>0</v>
      </c>
      <c r="K224" s="12">
        <f t="shared" si="77"/>
        <v>0</v>
      </c>
      <c r="L224" s="12">
        <f t="shared" si="77"/>
        <v>0</v>
      </c>
      <c r="M224" s="12">
        <f t="shared" si="77"/>
        <v>0</v>
      </c>
      <c r="N224" s="21">
        <f t="shared" si="77"/>
        <v>0</v>
      </c>
      <c r="O224" s="12">
        <f t="shared" si="77"/>
        <v>0</v>
      </c>
      <c r="P224" s="34">
        <f t="shared" si="69"/>
        <v>0</v>
      </c>
      <c r="Q224" s="37">
        <f t="shared" si="70"/>
        <v>0</v>
      </c>
    </row>
    <row r="225" spans="1:17" hidden="1" x14ac:dyDescent="0.35">
      <c r="A225" s="11" t="s">
        <v>358</v>
      </c>
      <c r="B225" s="12" t="s">
        <v>359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21"/>
      <c r="O225" s="12"/>
      <c r="P225" s="34">
        <f t="shared" si="69"/>
        <v>0</v>
      </c>
      <c r="Q225" s="37">
        <f t="shared" si="70"/>
        <v>0</v>
      </c>
    </row>
    <row r="226" spans="1:17" hidden="1" x14ac:dyDescent="0.35">
      <c r="A226" s="9" t="s">
        <v>360</v>
      </c>
      <c r="B226" s="12" t="s">
        <v>361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21"/>
      <c r="O226" s="12"/>
      <c r="P226" s="34">
        <f t="shared" si="69"/>
        <v>0</v>
      </c>
      <c r="Q226" s="37">
        <f t="shared" si="70"/>
        <v>0</v>
      </c>
    </row>
    <row r="227" spans="1:17" s="25" customFormat="1" ht="15" x14ac:dyDescent="0.35">
      <c r="A227" s="24" t="s">
        <v>463</v>
      </c>
      <c r="B227" s="17"/>
      <c r="C227" s="52">
        <f t="shared" ref="C227:O227" si="78">+C63+C41+C35+C8</f>
        <v>164935.39999999997</v>
      </c>
      <c r="D227" s="52">
        <f t="shared" si="78"/>
        <v>61583.8</v>
      </c>
      <c r="E227" s="52">
        <f t="shared" si="78"/>
        <v>0</v>
      </c>
      <c r="F227" s="52">
        <f t="shared" si="78"/>
        <v>0</v>
      </c>
      <c r="G227" s="52">
        <f t="shared" si="78"/>
        <v>0</v>
      </c>
      <c r="H227" s="52">
        <f t="shared" si="78"/>
        <v>1947062.8646999998</v>
      </c>
      <c r="I227" s="52">
        <f t="shared" si="78"/>
        <v>1947062.8646999998</v>
      </c>
      <c r="J227" s="52">
        <f t="shared" si="78"/>
        <v>425209.99499999994</v>
      </c>
      <c r="K227" s="52">
        <f t="shared" si="78"/>
        <v>0</v>
      </c>
      <c r="L227" s="52">
        <f t="shared" si="78"/>
        <v>281980.59999999998</v>
      </c>
      <c r="M227" s="52">
        <f t="shared" si="78"/>
        <v>0</v>
      </c>
      <c r="N227" s="52">
        <f t="shared" si="78"/>
        <v>1140583.3320000002</v>
      </c>
      <c r="O227" s="52">
        <f t="shared" si="78"/>
        <v>0</v>
      </c>
      <c r="P227" s="34">
        <f t="shared" si="69"/>
        <v>1</v>
      </c>
      <c r="Q227" s="37">
        <f t="shared" si="70"/>
        <v>1847773.9270000001</v>
      </c>
    </row>
    <row r="228" spans="1:17" x14ac:dyDescent="0.35">
      <c r="N228" s="42"/>
      <c r="P228" s="35"/>
    </row>
    <row r="229" spans="1:17" x14ac:dyDescent="0.35">
      <c r="N229" s="42"/>
      <c r="P229" s="35"/>
    </row>
    <row r="230" spans="1:17" x14ac:dyDescent="0.35">
      <c r="N230" s="42"/>
      <c r="P230" s="35"/>
    </row>
    <row r="231" spans="1:17" x14ac:dyDescent="0.35">
      <c r="N231" s="42"/>
      <c r="P231" s="35"/>
    </row>
    <row r="232" spans="1:17" x14ac:dyDescent="0.35">
      <c r="N232" s="42"/>
      <c r="P232" s="35"/>
    </row>
    <row r="233" spans="1:17" x14ac:dyDescent="0.35">
      <c r="N233" s="42"/>
      <c r="P233" s="35"/>
    </row>
    <row r="234" spans="1:17" x14ac:dyDescent="0.35">
      <c r="N234" s="42"/>
      <c r="P234" s="35"/>
    </row>
    <row r="235" spans="1:17" x14ac:dyDescent="0.35">
      <c r="N235" s="42"/>
      <c r="P235" s="35"/>
    </row>
    <row r="236" spans="1:17" x14ac:dyDescent="0.35">
      <c r="N236" s="42"/>
      <c r="P236" s="35"/>
    </row>
    <row r="237" spans="1:17" x14ac:dyDescent="0.35">
      <c r="N237" s="42"/>
      <c r="P237" s="35"/>
    </row>
    <row r="238" spans="1:17" x14ac:dyDescent="0.35">
      <c r="N238" s="42"/>
      <c r="P238" s="35"/>
    </row>
    <row r="239" spans="1:17" x14ac:dyDescent="0.35">
      <c r="N239" s="42"/>
      <c r="P239" s="35"/>
    </row>
    <row r="240" spans="1:17" x14ac:dyDescent="0.35">
      <c r="N240" s="42"/>
      <c r="P240" s="35"/>
    </row>
    <row r="241" spans="14:16" x14ac:dyDescent="0.35">
      <c r="N241" s="42"/>
      <c r="P241" s="35"/>
    </row>
    <row r="242" spans="14:16" x14ac:dyDescent="0.35">
      <c r="N242" s="42"/>
      <c r="P242" s="35"/>
    </row>
    <row r="243" spans="14:16" x14ac:dyDescent="0.35">
      <c r="N243" s="42"/>
      <c r="P243" s="35"/>
    </row>
    <row r="244" spans="14:16" x14ac:dyDescent="0.35">
      <c r="N244" s="42"/>
      <c r="P244" s="35"/>
    </row>
    <row r="245" spans="14:16" x14ac:dyDescent="0.35">
      <c r="N245" s="42"/>
      <c r="P245" s="35"/>
    </row>
    <row r="246" spans="14:16" x14ac:dyDescent="0.35">
      <c r="N246" s="42"/>
      <c r="P246" s="35"/>
    </row>
    <row r="247" spans="14:16" x14ac:dyDescent="0.35">
      <c r="N247" s="42"/>
      <c r="P247" s="35"/>
    </row>
    <row r="248" spans="14:16" x14ac:dyDescent="0.35">
      <c r="N248" s="42"/>
      <c r="P248" s="35"/>
    </row>
    <row r="249" spans="14:16" x14ac:dyDescent="0.35">
      <c r="N249" s="42"/>
    </row>
    <row r="250" spans="14:16" x14ac:dyDescent="0.35">
      <c r="N250" s="42"/>
    </row>
    <row r="251" spans="14:16" x14ac:dyDescent="0.35">
      <c r="N251" s="42"/>
    </row>
    <row r="252" spans="14:16" x14ac:dyDescent="0.35">
      <c r="N252" s="42"/>
    </row>
    <row r="253" spans="14:16" x14ac:dyDescent="0.35">
      <c r="N253" s="42"/>
    </row>
    <row r="254" spans="14:16" x14ac:dyDescent="0.35">
      <c r="N254" s="42"/>
    </row>
    <row r="255" spans="14:16" x14ac:dyDescent="0.35">
      <c r="N255" s="42"/>
    </row>
    <row r="256" spans="14:16" x14ac:dyDescent="0.35">
      <c r="N256" s="42"/>
    </row>
    <row r="257" spans="14:14" x14ac:dyDescent="0.35">
      <c r="N257" s="42"/>
    </row>
    <row r="258" spans="14:14" x14ac:dyDescent="0.35">
      <c r="N258" s="42"/>
    </row>
  </sheetData>
  <sheetProtection formatCells="0" formatColumns="0" formatRows="0" insertColumns="0" insertRows="0" insertHyperlinks="0" deleteColumns="0" deleteRows="0" sort="0" autoFilter="0" pivotTables="0"/>
  <autoFilter ref="A6:DB227" xr:uid="{00000000-0009-0000-0000-000001000000}">
    <filterColumn colId="15">
      <filters>
        <filter val="1"/>
      </filters>
    </filterColumn>
  </autoFilter>
  <mergeCells count="11">
    <mergeCell ref="A7:A8"/>
    <mergeCell ref="A2:O2"/>
    <mergeCell ref="C3:O3"/>
    <mergeCell ref="A5:A6"/>
    <mergeCell ref="B5:B6"/>
    <mergeCell ref="C5:D5"/>
    <mergeCell ref="E5:E6"/>
    <mergeCell ref="F5:G5"/>
    <mergeCell ref="H5:I5"/>
    <mergeCell ref="J5:N5"/>
    <mergeCell ref="O5:O6"/>
  </mergeCells>
  <printOptions horizontalCentered="1"/>
  <pageMargins left="0.11811023622047245" right="0.11811023622047245" top="0.23622047244094491" bottom="0.19685039370078741" header="0.15748031496062992" footer="0.11811023622047245"/>
  <pageSetup paperSize="9" scale="65" orientation="landscape" horizontalDpi="1200" verticalDpi="1200" r:id="rId1"/>
  <headerFooter alignWithMargins="0"/>
  <ignoredErrors>
    <ignoredError sqref="N7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0070C0"/>
  </sheetPr>
  <dimension ref="A1:DD259"/>
  <sheetViews>
    <sheetView showOutlineSymbols="0" view="pageBreakPreview" topLeftCell="A68" zoomScale="85" zoomScaleNormal="115" zoomScaleSheetLayoutView="85" workbookViewId="0">
      <selection activeCell="L6" sqref="L6"/>
    </sheetView>
  </sheetViews>
  <sheetFormatPr defaultColWidth="9.15234375" defaultRowHeight="12.9" x14ac:dyDescent="0.35"/>
  <cols>
    <col min="1" max="1" width="49.15234375" style="1" customWidth="1"/>
    <col min="2" max="2" width="9.15234375" style="1"/>
    <col min="3" max="3" width="10.3828125" style="2" customWidth="1"/>
    <col min="4" max="4" width="11.3828125" style="2" customWidth="1"/>
    <col min="5" max="5" width="14.69140625" style="14" customWidth="1"/>
    <col min="6" max="7" width="10.3828125" style="2" customWidth="1"/>
    <col min="8" max="8" width="16.15234375" style="2" bestFit="1" customWidth="1"/>
    <col min="9" max="9" width="14.4609375" style="2" customWidth="1"/>
    <col min="10" max="13" width="12.53515625" style="2" customWidth="1"/>
    <col min="14" max="14" width="15.15234375" style="2" customWidth="1"/>
    <col min="15" max="15" width="14.15234375" style="2" customWidth="1"/>
    <col min="16" max="16" width="11.53515625" style="1" bestFit="1" customWidth="1"/>
    <col min="17" max="17" width="11.53515625" style="26" customWidth="1"/>
    <col min="18" max="18" width="15.53515625" style="26" bestFit="1" customWidth="1"/>
    <col min="19" max="21" width="14.69140625" style="26" bestFit="1" customWidth="1"/>
    <col min="22" max="22" width="12.15234375" style="26" bestFit="1" customWidth="1"/>
    <col min="23" max="23" width="10.15234375" style="1" bestFit="1" customWidth="1"/>
    <col min="24" max="24" width="14.15234375" style="1" bestFit="1" customWidth="1"/>
    <col min="25" max="25" width="11.69140625" style="1" bestFit="1" customWidth="1"/>
    <col min="26" max="16384" width="9.15234375" style="1"/>
  </cols>
  <sheetData>
    <row r="1" spans="1:108" s="34" customFormat="1" x14ac:dyDescent="0.35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08" s="34" customFormat="1" ht="71.150000000000006" customHeight="1" x14ac:dyDescent="0.4">
      <c r="A2" s="83" t="s">
        <v>537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08" s="34" customFormat="1" ht="12.75" customHeight="1" x14ac:dyDescent="0.35">
      <c r="C3" s="43"/>
      <c r="D3" s="43"/>
      <c r="E3" s="43"/>
      <c r="F3" s="43"/>
      <c r="G3" s="43"/>
      <c r="H3" s="43"/>
      <c r="I3" s="35"/>
      <c r="J3" s="35"/>
      <c r="K3" s="35"/>
      <c r="L3" s="35"/>
      <c r="M3" s="35"/>
      <c r="N3" s="35"/>
      <c r="O3" s="44" t="s">
        <v>430</v>
      </c>
    </row>
    <row r="4" spans="1:108" ht="40.5" customHeight="1" x14ac:dyDescent="0.35">
      <c r="A4" s="84" t="s">
        <v>531</v>
      </c>
      <c r="B4" s="84" t="s">
        <v>413</v>
      </c>
      <c r="C4" s="84" t="s">
        <v>414</v>
      </c>
      <c r="D4" s="84"/>
      <c r="E4" s="85" t="s">
        <v>417</v>
      </c>
      <c r="F4" s="84" t="s">
        <v>465</v>
      </c>
      <c r="G4" s="84"/>
      <c r="H4" s="84" t="s">
        <v>538</v>
      </c>
      <c r="I4" s="84"/>
      <c r="J4" s="84" t="s">
        <v>508</v>
      </c>
      <c r="K4" s="84"/>
      <c r="L4" s="84"/>
      <c r="M4" s="84"/>
      <c r="N4" s="84"/>
      <c r="O4" s="84" t="s">
        <v>429</v>
      </c>
    </row>
    <row r="5" spans="1:108" ht="49.5" customHeight="1" x14ac:dyDescent="0.35">
      <c r="A5" s="84"/>
      <c r="B5" s="84"/>
      <c r="C5" s="6" t="s">
        <v>415</v>
      </c>
      <c r="D5" s="6" t="s">
        <v>505</v>
      </c>
      <c r="E5" s="85"/>
      <c r="F5" s="6" t="s">
        <v>506</v>
      </c>
      <c r="G5" s="6" t="s">
        <v>507</v>
      </c>
      <c r="H5" s="6" t="s">
        <v>467</v>
      </c>
      <c r="I5" s="6" t="s">
        <v>422</v>
      </c>
      <c r="J5" s="6" t="s">
        <v>424</v>
      </c>
      <c r="K5" s="6" t="s">
        <v>509</v>
      </c>
      <c r="L5" s="6" t="s">
        <v>510</v>
      </c>
      <c r="M5" s="6" t="s">
        <v>511</v>
      </c>
      <c r="N5" s="6" t="s">
        <v>512</v>
      </c>
      <c r="O5" s="84"/>
      <c r="R5" s="26" t="s">
        <v>364</v>
      </c>
      <c r="S5" s="26" t="s">
        <v>363</v>
      </c>
      <c r="T5" s="26" t="s">
        <v>410</v>
      </c>
      <c r="U5" s="26" t="s">
        <v>411</v>
      </c>
      <c r="V5" s="26" t="s">
        <v>412</v>
      </c>
    </row>
    <row r="6" spans="1:108" ht="36.75" customHeight="1" x14ac:dyDescent="0.35">
      <c r="A6" s="13" t="s">
        <v>463</v>
      </c>
      <c r="B6" s="13"/>
      <c r="C6" s="53">
        <f>+C7+C34+C40+C62</f>
        <v>0</v>
      </c>
      <c r="D6" s="53">
        <f t="shared" ref="D6:O6" si="0">+D7+D34+D40+D62</f>
        <v>159667</v>
      </c>
      <c r="E6" s="53">
        <f>+E7+E34+E40+E62</f>
        <v>17941908</v>
      </c>
      <c r="F6" s="53">
        <f t="shared" si="0"/>
        <v>0</v>
      </c>
      <c r="G6" s="53">
        <f t="shared" si="0"/>
        <v>0</v>
      </c>
      <c r="H6" s="53">
        <f t="shared" si="0"/>
        <v>17941908</v>
      </c>
      <c r="I6" s="53">
        <f t="shared" si="0"/>
        <v>15991231.41138</v>
      </c>
      <c r="J6" s="53">
        <f t="shared" si="0"/>
        <v>0</v>
      </c>
      <c r="K6" s="53">
        <f t="shared" si="0"/>
        <v>0</v>
      </c>
      <c r="L6" s="53">
        <f t="shared" si="0"/>
        <v>0</v>
      </c>
      <c r="M6" s="53">
        <f t="shared" si="0"/>
        <v>0</v>
      </c>
      <c r="N6" s="53">
        <f t="shared" si="0"/>
        <v>0</v>
      </c>
      <c r="O6" s="53">
        <f t="shared" si="0"/>
        <v>0</v>
      </c>
      <c r="P6" s="1">
        <f>IF(+C6+D6+E6+F6+G6+H6+I6+J6+K6+L6+M6+N6&lt;&gt;0,1,0)</f>
        <v>1</v>
      </c>
      <c r="Q6" s="31">
        <f t="shared" ref="Q6:V6" si="1">+Q7+Q34+Q40+Q62</f>
        <v>17941908</v>
      </c>
      <c r="R6" s="31">
        <f t="shared" si="1"/>
        <v>17941908000</v>
      </c>
      <c r="S6" s="31">
        <f t="shared" si="1"/>
        <v>4410108500</v>
      </c>
      <c r="T6" s="31">
        <f t="shared" si="1"/>
        <v>4167315500</v>
      </c>
      <c r="U6" s="31">
        <f t="shared" si="1"/>
        <v>3933623000</v>
      </c>
      <c r="V6" s="31">
        <f t="shared" si="1"/>
        <v>5430861000</v>
      </c>
    </row>
    <row r="7" spans="1:108" ht="29.25" customHeight="1" x14ac:dyDescent="0.35">
      <c r="A7" s="73" t="s">
        <v>513</v>
      </c>
      <c r="B7" s="8" t="s">
        <v>14</v>
      </c>
      <c r="C7" s="46">
        <f t="shared" ref="C7:O8" si="2">+C8</f>
        <v>0</v>
      </c>
      <c r="D7" s="46">
        <f t="shared" si="2"/>
        <v>131360</v>
      </c>
      <c r="E7" s="47">
        <f t="shared" si="2"/>
        <v>12890476</v>
      </c>
      <c r="F7" s="46">
        <f t="shared" si="2"/>
        <v>0</v>
      </c>
      <c r="G7" s="46">
        <f t="shared" si="2"/>
        <v>0</v>
      </c>
      <c r="H7" s="46">
        <f t="shared" si="2"/>
        <v>12890476</v>
      </c>
      <c r="I7" s="46">
        <f t="shared" si="2"/>
        <v>12828108.610270001</v>
      </c>
      <c r="J7" s="46">
        <f t="shared" si="2"/>
        <v>0</v>
      </c>
      <c r="K7" s="46">
        <f t="shared" si="2"/>
        <v>0</v>
      </c>
      <c r="L7" s="46">
        <f t="shared" si="2"/>
        <v>0</v>
      </c>
      <c r="M7" s="46">
        <f t="shared" si="2"/>
        <v>0</v>
      </c>
      <c r="N7" s="46">
        <f t="shared" si="2"/>
        <v>0</v>
      </c>
      <c r="O7" s="46">
        <f t="shared" si="2"/>
        <v>0</v>
      </c>
      <c r="P7" s="1">
        <f t="shared" ref="P7:P70" si="3">IF(+C7+D7+E7+F7+G7+H7+I7+J7+K7+L7+M7+N7&lt;&gt;0,1,0)</f>
        <v>1</v>
      </c>
      <c r="Q7" s="56">
        <f t="shared" ref="Q7:S8" si="4">+Q8</f>
        <v>12890476</v>
      </c>
      <c r="R7" s="56">
        <f t="shared" si="4"/>
        <v>12890476000</v>
      </c>
      <c r="S7" s="56">
        <f t="shared" si="4"/>
        <v>3340521000</v>
      </c>
      <c r="T7" s="56">
        <f t="shared" ref="T7:V8" si="5">+T8</f>
        <v>3158410000</v>
      </c>
      <c r="U7" s="56">
        <f t="shared" si="5"/>
        <v>2970340000</v>
      </c>
      <c r="V7" s="56">
        <f t="shared" si="5"/>
        <v>3421205000</v>
      </c>
      <c r="W7" s="3">
        <f>+Q7-E7</f>
        <v>0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ht="15.75" customHeight="1" x14ac:dyDescent="0.35">
      <c r="A8" s="9" t="s">
        <v>432</v>
      </c>
      <c r="B8" s="12" t="s">
        <v>16</v>
      </c>
      <c r="C8" s="48">
        <f t="shared" si="2"/>
        <v>0</v>
      </c>
      <c r="D8" s="48">
        <f t="shared" si="2"/>
        <v>131360</v>
      </c>
      <c r="E8" s="49">
        <f t="shared" si="2"/>
        <v>12890476</v>
      </c>
      <c r="F8" s="48">
        <f t="shared" si="2"/>
        <v>0</v>
      </c>
      <c r="G8" s="48">
        <f t="shared" si="2"/>
        <v>0</v>
      </c>
      <c r="H8" s="48">
        <f t="shared" si="2"/>
        <v>12890476</v>
      </c>
      <c r="I8" s="48">
        <f t="shared" si="2"/>
        <v>12828108.610270001</v>
      </c>
      <c r="J8" s="48">
        <f t="shared" si="2"/>
        <v>0</v>
      </c>
      <c r="K8" s="48">
        <f t="shared" si="2"/>
        <v>0</v>
      </c>
      <c r="L8" s="48">
        <f t="shared" si="2"/>
        <v>0</v>
      </c>
      <c r="M8" s="48">
        <f t="shared" si="2"/>
        <v>0</v>
      </c>
      <c r="N8" s="48">
        <f t="shared" si="2"/>
        <v>0</v>
      </c>
      <c r="O8" s="48">
        <f t="shared" si="2"/>
        <v>0</v>
      </c>
      <c r="P8" s="1">
        <f t="shared" si="3"/>
        <v>1</v>
      </c>
      <c r="Q8" s="27">
        <f>+Q9</f>
        <v>12890476</v>
      </c>
      <c r="R8" s="27">
        <f>+R9</f>
        <v>12890476000</v>
      </c>
      <c r="S8" s="57">
        <f t="shared" si="4"/>
        <v>3340521000</v>
      </c>
      <c r="T8" s="57">
        <f t="shared" si="5"/>
        <v>3158410000</v>
      </c>
      <c r="U8" s="27">
        <f t="shared" si="5"/>
        <v>2970340000</v>
      </c>
      <c r="V8" s="27">
        <f t="shared" si="5"/>
        <v>3421205000</v>
      </c>
      <c r="W8" s="3">
        <f>+Q8-E8</f>
        <v>0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21" customHeight="1" x14ac:dyDescent="0.35">
      <c r="A9" s="9" t="s">
        <v>514</v>
      </c>
      <c r="B9" s="12" t="s">
        <v>18</v>
      </c>
      <c r="C9" s="48">
        <f t="shared" ref="C9:O9" si="6">+C10+C11+C17+C25</f>
        <v>0</v>
      </c>
      <c r="D9" s="48">
        <f t="shared" si="6"/>
        <v>131360</v>
      </c>
      <c r="E9" s="49">
        <f t="shared" si="6"/>
        <v>12890476</v>
      </c>
      <c r="F9" s="48">
        <f t="shared" si="6"/>
        <v>0</v>
      </c>
      <c r="G9" s="48">
        <f t="shared" si="6"/>
        <v>0</v>
      </c>
      <c r="H9" s="48">
        <f t="shared" si="6"/>
        <v>12890476</v>
      </c>
      <c r="I9" s="48">
        <f t="shared" si="6"/>
        <v>12828108.610270001</v>
      </c>
      <c r="J9" s="48">
        <f t="shared" si="6"/>
        <v>0</v>
      </c>
      <c r="K9" s="48">
        <f t="shared" si="6"/>
        <v>0</v>
      </c>
      <c r="L9" s="48">
        <f t="shared" si="6"/>
        <v>0</v>
      </c>
      <c r="M9" s="48">
        <f t="shared" si="6"/>
        <v>0</v>
      </c>
      <c r="N9" s="48">
        <f t="shared" si="6"/>
        <v>0</v>
      </c>
      <c r="O9" s="48">
        <f t="shared" si="6"/>
        <v>0</v>
      </c>
      <c r="P9" s="1">
        <f t="shared" si="3"/>
        <v>1</v>
      </c>
      <c r="Q9" s="27">
        <f t="shared" ref="Q9:V9" si="7">+Q10+Q11+Q17+Q25</f>
        <v>12890476</v>
      </c>
      <c r="R9" s="27">
        <f t="shared" si="7"/>
        <v>12890476000</v>
      </c>
      <c r="S9" s="57">
        <f t="shared" si="7"/>
        <v>3340521000</v>
      </c>
      <c r="T9" s="57">
        <f t="shared" si="7"/>
        <v>3158410000</v>
      </c>
      <c r="U9" s="27">
        <f t="shared" si="7"/>
        <v>2970340000</v>
      </c>
      <c r="V9" s="27">
        <f t="shared" si="7"/>
        <v>3421205000</v>
      </c>
      <c r="W9" s="3">
        <f>+Q9-E9</f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31.5" customHeight="1" x14ac:dyDescent="0.35">
      <c r="A10" s="9" t="s">
        <v>515</v>
      </c>
      <c r="B10" s="12" t="s">
        <v>20</v>
      </c>
      <c r="C10" s="48"/>
      <c r="D10" s="48">
        <v>130832.2</v>
      </c>
      <c r="E10" s="49">
        <f>+Q10</f>
        <v>12890476</v>
      </c>
      <c r="F10" s="48"/>
      <c r="G10" s="48"/>
      <c r="H10" s="48">
        <f>+E10+F10-G10</f>
        <v>12890476</v>
      </c>
      <c r="I10" s="48">
        <v>12828108.610270001</v>
      </c>
      <c r="J10" s="48"/>
      <c r="K10" s="48"/>
      <c r="L10" s="48"/>
      <c r="M10" s="48"/>
      <c r="N10" s="48"/>
      <c r="O10" s="48"/>
      <c r="P10" s="1">
        <f>IF(+C10+D10+E10+F10+G10+H10+I10+J10+K10+L10+M10+N10&lt;&gt;0,1,0)</f>
        <v>1</v>
      </c>
      <c r="Q10" s="27">
        <f>+R10/1000</f>
        <v>12890476</v>
      </c>
      <c r="R10" s="27">
        <f>+S10+T10+U10+V10</f>
        <v>12890476000</v>
      </c>
      <c r="S10" s="57" t="s">
        <v>365</v>
      </c>
      <c r="T10" s="57">
        <v>3158410000</v>
      </c>
      <c r="U10" s="27">
        <v>2970340000</v>
      </c>
      <c r="V10" s="27">
        <v>3421205000</v>
      </c>
      <c r="W10" s="3">
        <f>+Q10-E10</f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idden="1" x14ac:dyDescent="0.35">
      <c r="A11" s="9" t="s">
        <v>21</v>
      </c>
      <c r="B11" s="12" t="s">
        <v>22</v>
      </c>
      <c r="C11" s="12">
        <f t="shared" ref="C11:O11" si="8">+C12+C13+C14+C15</f>
        <v>0</v>
      </c>
      <c r="D11" s="12">
        <f t="shared" si="8"/>
        <v>0</v>
      </c>
      <c r="E11" s="16">
        <f t="shared" si="8"/>
        <v>0</v>
      </c>
      <c r="F11" s="12">
        <f t="shared" si="8"/>
        <v>0</v>
      </c>
      <c r="G11" s="12">
        <f t="shared" si="8"/>
        <v>0</v>
      </c>
      <c r="H11" s="12">
        <f t="shared" si="8"/>
        <v>0</v>
      </c>
      <c r="I11" s="12">
        <f t="shared" si="8"/>
        <v>0</v>
      </c>
      <c r="J11" s="12">
        <f t="shared" si="8"/>
        <v>0</v>
      </c>
      <c r="K11" s="12">
        <f t="shared" si="8"/>
        <v>0</v>
      </c>
      <c r="L11" s="12">
        <f t="shared" si="8"/>
        <v>0</v>
      </c>
      <c r="M11" s="12">
        <f t="shared" si="8"/>
        <v>0</v>
      </c>
      <c r="N11" s="21">
        <f t="shared" si="8"/>
        <v>0</v>
      </c>
      <c r="O11" s="12">
        <f t="shared" si="8"/>
        <v>0</v>
      </c>
      <c r="P11" s="1">
        <f t="shared" si="3"/>
        <v>0</v>
      </c>
      <c r="Q11" s="27">
        <f t="shared" ref="Q11:V11" si="9">+Q12+Q13+Q14+Q15</f>
        <v>0</v>
      </c>
      <c r="R11" s="27">
        <f t="shared" si="9"/>
        <v>0</v>
      </c>
      <c r="S11" s="27">
        <f t="shared" si="9"/>
        <v>0</v>
      </c>
      <c r="T11" s="27">
        <f t="shared" si="9"/>
        <v>0</v>
      </c>
      <c r="U11" s="27">
        <f t="shared" si="9"/>
        <v>0</v>
      </c>
      <c r="V11" s="27">
        <f t="shared" si="9"/>
        <v>0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32.15" hidden="1" x14ac:dyDescent="0.35">
      <c r="A12" s="9" t="s">
        <v>23</v>
      </c>
      <c r="B12" s="12" t="s">
        <v>24</v>
      </c>
      <c r="C12" s="12"/>
      <c r="D12" s="12"/>
      <c r="E12" s="16">
        <f>+Q12</f>
        <v>0</v>
      </c>
      <c r="F12" s="12"/>
      <c r="G12" s="12"/>
      <c r="H12" s="12">
        <f>+E12+F12-G12</f>
        <v>0</v>
      </c>
      <c r="I12" s="12"/>
      <c r="J12" s="12"/>
      <c r="K12" s="12"/>
      <c r="L12" s="12"/>
      <c r="M12" s="12"/>
      <c r="N12" s="21"/>
      <c r="O12" s="12"/>
      <c r="P12" s="1">
        <f t="shared" si="3"/>
        <v>0</v>
      </c>
      <c r="Q12" s="27">
        <f>+R12/1000</f>
        <v>0</v>
      </c>
      <c r="R12" s="27">
        <f>+S12+T12+U12+V12</f>
        <v>0</v>
      </c>
      <c r="S12" s="27"/>
      <c r="T12" s="27"/>
      <c r="U12" s="27"/>
      <c r="V12" s="27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hidden="1" x14ac:dyDescent="0.35">
      <c r="A13" s="9" t="s">
        <v>25</v>
      </c>
      <c r="B13" s="12" t="s">
        <v>26</v>
      </c>
      <c r="C13" s="12"/>
      <c r="D13" s="12"/>
      <c r="E13" s="16">
        <f>+Q13</f>
        <v>0</v>
      </c>
      <c r="F13" s="12"/>
      <c r="G13" s="12"/>
      <c r="H13" s="12">
        <f>+E13+F13-G13</f>
        <v>0</v>
      </c>
      <c r="I13" s="12"/>
      <c r="J13" s="12"/>
      <c r="K13" s="12"/>
      <c r="L13" s="12"/>
      <c r="M13" s="12"/>
      <c r="N13" s="21"/>
      <c r="O13" s="12"/>
      <c r="P13" s="1">
        <f t="shared" si="3"/>
        <v>0</v>
      </c>
      <c r="Q13" s="27">
        <f>+R13/1000</f>
        <v>0</v>
      </c>
      <c r="R13" s="27">
        <f>+S13+T13+U13+V13</f>
        <v>0</v>
      </c>
      <c r="S13" s="27"/>
      <c r="T13" s="27"/>
      <c r="U13" s="27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ht="21.45" hidden="1" x14ac:dyDescent="0.35">
      <c r="A14" s="9" t="s">
        <v>27</v>
      </c>
      <c r="B14" s="12" t="s">
        <v>28</v>
      </c>
      <c r="C14" s="12"/>
      <c r="D14" s="12"/>
      <c r="E14" s="16">
        <f>+Q14</f>
        <v>0</v>
      </c>
      <c r="F14" s="12"/>
      <c r="G14" s="12"/>
      <c r="H14" s="12">
        <f>+E14+F14-G14</f>
        <v>0</v>
      </c>
      <c r="I14" s="12"/>
      <c r="J14" s="12"/>
      <c r="K14" s="12"/>
      <c r="L14" s="12"/>
      <c r="M14" s="12"/>
      <c r="N14" s="21"/>
      <c r="O14" s="12"/>
      <c r="P14" s="1">
        <f t="shared" si="3"/>
        <v>0</v>
      </c>
      <c r="Q14" s="27">
        <f>+R14/1000</f>
        <v>0</v>
      </c>
      <c r="R14" s="27">
        <f>+S14+T14+U14+V14</f>
        <v>0</v>
      </c>
      <c r="S14" s="27"/>
      <c r="T14" s="27"/>
      <c r="U14" s="27"/>
      <c r="V14" s="27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idden="1" x14ac:dyDescent="0.35">
      <c r="A15" s="9" t="s">
        <v>29</v>
      </c>
      <c r="B15" s="12" t="s">
        <v>30</v>
      </c>
      <c r="C15" s="12"/>
      <c r="D15" s="12"/>
      <c r="E15" s="16">
        <f>+Q15</f>
        <v>0</v>
      </c>
      <c r="F15" s="12"/>
      <c r="G15" s="12"/>
      <c r="H15" s="12">
        <f>+E15+F15-G15</f>
        <v>0</v>
      </c>
      <c r="I15" s="12"/>
      <c r="J15" s="12"/>
      <c r="K15" s="12"/>
      <c r="L15" s="12"/>
      <c r="M15" s="12"/>
      <c r="N15" s="21"/>
      <c r="O15" s="12"/>
      <c r="P15" s="1">
        <f t="shared" si="3"/>
        <v>0</v>
      </c>
      <c r="Q15" s="27">
        <f>+R15/1000</f>
        <v>0</v>
      </c>
      <c r="R15" s="27">
        <f>+S15+T15+U15+V15</f>
        <v>0</v>
      </c>
      <c r="S15" s="27"/>
      <c r="T15" s="27"/>
      <c r="U15" s="27"/>
      <c r="V15" s="27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idden="1" x14ac:dyDescent="0.35">
      <c r="A16" s="9" t="s">
        <v>31</v>
      </c>
      <c r="B16" s="12" t="s">
        <v>32</v>
      </c>
      <c r="C16" s="12"/>
      <c r="D16" s="12"/>
      <c r="E16" s="16">
        <f>+Q16</f>
        <v>0</v>
      </c>
      <c r="F16" s="12"/>
      <c r="G16" s="12"/>
      <c r="H16" s="12">
        <f>+E16+F16-G16</f>
        <v>0</v>
      </c>
      <c r="I16" s="12"/>
      <c r="J16" s="12"/>
      <c r="K16" s="12"/>
      <c r="L16" s="12"/>
      <c r="M16" s="12"/>
      <c r="N16" s="21"/>
      <c r="O16" s="12"/>
      <c r="P16" s="1">
        <f t="shared" si="3"/>
        <v>0</v>
      </c>
      <c r="Q16" s="27">
        <f>+R16/1000</f>
        <v>0</v>
      </c>
      <c r="R16" s="27">
        <f>+S16+T16+U16+V16</f>
        <v>0</v>
      </c>
      <c r="S16" s="27"/>
      <c r="T16" s="27"/>
      <c r="U16" s="27"/>
      <c r="V16" s="27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ht="21.45" x14ac:dyDescent="0.35">
      <c r="A17" s="9" t="s">
        <v>516</v>
      </c>
      <c r="B17" s="12" t="s">
        <v>34</v>
      </c>
      <c r="C17" s="48">
        <f t="shared" ref="C17:O17" si="10">+C18+C19+C20+C21+C22+C23+C24</f>
        <v>0</v>
      </c>
      <c r="D17" s="48">
        <f t="shared" si="10"/>
        <v>527.79999999999995</v>
      </c>
      <c r="E17" s="49">
        <f t="shared" si="10"/>
        <v>0</v>
      </c>
      <c r="F17" s="48">
        <f t="shared" si="10"/>
        <v>0</v>
      </c>
      <c r="G17" s="48">
        <f t="shared" si="10"/>
        <v>0</v>
      </c>
      <c r="H17" s="48">
        <f t="shared" si="10"/>
        <v>0</v>
      </c>
      <c r="I17" s="48">
        <f t="shared" si="10"/>
        <v>0</v>
      </c>
      <c r="J17" s="48">
        <f t="shared" si="10"/>
        <v>0</v>
      </c>
      <c r="K17" s="48">
        <f t="shared" si="10"/>
        <v>0</v>
      </c>
      <c r="L17" s="48">
        <f t="shared" si="10"/>
        <v>0</v>
      </c>
      <c r="M17" s="48">
        <f t="shared" si="10"/>
        <v>0</v>
      </c>
      <c r="N17" s="48">
        <f t="shared" si="10"/>
        <v>0</v>
      </c>
      <c r="O17" s="48">
        <f t="shared" si="10"/>
        <v>0</v>
      </c>
      <c r="P17" s="1">
        <f t="shared" si="3"/>
        <v>1</v>
      </c>
      <c r="Q17" s="27">
        <f t="shared" ref="Q17:V17" si="11">+Q18+Q19+Q20+Q21+Q22+Q23+Q24</f>
        <v>0</v>
      </c>
      <c r="R17" s="27">
        <f t="shared" si="11"/>
        <v>0</v>
      </c>
      <c r="S17" s="57">
        <f t="shared" si="11"/>
        <v>0</v>
      </c>
      <c r="T17" s="57">
        <f t="shared" si="11"/>
        <v>0</v>
      </c>
      <c r="U17" s="27">
        <f t="shared" si="11"/>
        <v>0</v>
      </c>
      <c r="V17" s="27">
        <f t="shared" si="11"/>
        <v>0</v>
      </c>
      <c r="W17" s="3">
        <f>+Q17-E17</f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hidden="1" x14ac:dyDescent="0.35">
      <c r="A18" s="9" t="s">
        <v>35</v>
      </c>
      <c r="B18" s="12" t="s">
        <v>36</v>
      </c>
      <c r="C18" s="12"/>
      <c r="D18" s="12"/>
      <c r="E18" s="16">
        <f t="shared" ref="E18:E33" si="12">+Q18</f>
        <v>0</v>
      </c>
      <c r="F18" s="12"/>
      <c r="G18" s="12"/>
      <c r="H18" s="12">
        <f t="shared" ref="H18:H24" si="13">+E18+F18-G18</f>
        <v>0</v>
      </c>
      <c r="I18" s="12"/>
      <c r="J18" s="12"/>
      <c r="K18" s="12"/>
      <c r="L18" s="12"/>
      <c r="M18" s="12"/>
      <c r="N18" s="21"/>
      <c r="O18" s="12"/>
      <c r="P18" s="1">
        <f t="shared" si="3"/>
        <v>0</v>
      </c>
      <c r="Q18" s="27">
        <f t="shared" ref="Q18:Q24" si="14">+R18/1000</f>
        <v>0</v>
      </c>
      <c r="R18" s="27">
        <f t="shared" ref="R18:R24" si="15">+S18+T18+U18+V18</f>
        <v>0</v>
      </c>
      <c r="S18" s="27"/>
      <c r="T18" s="27"/>
      <c r="U18" s="27"/>
      <c r="V18" s="27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ht="15.45" x14ac:dyDescent="0.35">
      <c r="A19" s="9" t="s">
        <v>517</v>
      </c>
      <c r="B19" s="12" t="s">
        <v>38</v>
      </c>
      <c r="C19" s="48"/>
      <c r="D19" s="48">
        <v>527.79999999999995</v>
      </c>
      <c r="E19" s="49">
        <f t="shared" si="12"/>
        <v>0</v>
      </c>
      <c r="F19" s="48"/>
      <c r="G19" s="48"/>
      <c r="H19" s="48">
        <f t="shared" si="13"/>
        <v>0</v>
      </c>
      <c r="I19" s="48"/>
      <c r="J19" s="48"/>
      <c r="K19" s="48"/>
      <c r="L19" s="48"/>
      <c r="M19" s="48"/>
      <c r="N19" s="48"/>
      <c r="O19" s="48"/>
      <c r="P19" s="1">
        <f t="shared" si="3"/>
        <v>1</v>
      </c>
      <c r="Q19" s="27">
        <f t="shared" si="14"/>
        <v>0</v>
      </c>
      <c r="R19" s="27">
        <f t="shared" si="15"/>
        <v>0</v>
      </c>
      <c r="S19" s="57"/>
      <c r="T19" s="57"/>
      <c r="U19" s="27"/>
      <c r="V19" s="27"/>
      <c r="W19" s="3">
        <f>+Q19-E19</f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ht="16.5" hidden="1" customHeight="1" x14ac:dyDescent="0.35">
      <c r="A20" s="9" t="s">
        <v>39</v>
      </c>
      <c r="B20" s="12" t="s">
        <v>40</v>
      </c>
      <c r="C20" s="12"/>
      <c r="D20" s="12"/>
      <c r="E20" s="16">
        <f t="shared" si="12"/>
        <v>0</v>
      </c>
      <c r="F20" s="12"/>
      <c r="G20" s="12"/>
      <c r="H20" s="12">
        <f t="shared" si="13"/>
        <v>0</v>
      </c>
      <c r="I20" s="12"/>
      <c r="J20" s="12"/>
      <c r="K20" s="12"/>
      <c r="L20" s="12"/>
      <c r="M20" s="12"/>
      <c r="N20" s="21"/>
      <c r="O20" s="12"/>
      <c r="P20" s="1">
        <f t="shared" si="3"/>
        <v>0</v>
      </c>
      <c r="Q20" s="27">
        <f t="shared" si="14"/>
        <v>0</v>
      </c>
      <c r="R20" s="27">
        <f t="shared" si="15"/>
        <v>0</v>
      </c>
      <c r="S20" s="27"/>
      <c r="T20" s="27"/>
      <c r="U20" s="27"/>
      <c r="V20" s="27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hidden="1" x14ac:dyDescent="0.35">
      <c r="A21" s="9" t="s">
        <v>41</v>
      </c>
      <c r="B21" s="12" t="s">
        <v>42</v>
      </c>
      <c r="C21" s="12"/>
      <c r="D21" s="12"/>
      <c r="E21" s="16">
        <f t="shared" si="12"/>
        <v>0</v>
      </c>
      <c r="F21" s="12"/>
      <c r="G21" s="12"/>
      <c r="H21" s="12">
        <f t="shared" si="13"/>
        <v>0</v>
      </c>
      <c r="I21" s="12"/>
      <c r="J21" s="12"/>
      <c r="K21" s="12"/>
      <c r="L21" s="12"/>
      <c r="M21" s="12"/>
      <c r="N21" s="21"/>
      <c r="O21" s="12"/>
      <c r="P21" s="1">
        <f t="shared" si="3"/>
        <v>0</v>
      </c>
      <c r="Q21" s="27">
        <f t="shared" si="14"/>
        <v>0</v>
      </c>
      <c r="R21" s="27">
        <f t="shared" si="15"/>
        <v>0</v>
      </c>
      <c r="S21" s="27"/>
      <c r="T21" s="27"/>
      <c r="U21" s="27"/>
      <c r="V21" s="27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idden="1" x14ac:dyDescent="0.35">
      <c r="A22" s="9" t="s">
        <v>43</v>
      </c>
      <c r="B22" s="12" t="s">
        <v>44</v>
      </c>
      <c r="C22" s="12"/>
      <c r="D22" s="12"/>
      <c r="E22" s="16">
        <f t="shared" si="12"/>
        <v>0</v>
      </c>
      <c r="F22" s="12"/>
      <c r="G22" s="12"/>
      <c r="H22" s="12">
        <f t="shared" si="13"/>
        <v>0</v>
      </c>
      <c r="I22" s="12"/>
      <c r="J22" s="12"/>
      <c r="K22" s="12"/>
      <c r="L22" s="12"/>
      <c r="M22" s="12"/>
      <c r="N22" s="21"/>
      <c r="O22" s="12"/>
      <c r="P22" s="1">
        <f t="shared" si="3"/>
        <v>0</v>
      </c>
      <c r="Q22" s="27">
        <f t="shared" si="14"/>
        <v>0</v>
      </c>
      <c r="R22" s="27">
        <f t="shared" si="15"/>
        <v>0</v>
      </c>
      <c r="S22" s="27"/>
      <c r="T22" s="27"/>
      <c r="U22" s="27"/>
      <c r="V22" s="27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32.15" hidden="1" x14ac:dyDescent="0.35">
      <c r="A23" s="9" t="s">
        <v>45</v>
      </c>
      <c r="B23" s="12" t="s">
        <v>46</v>
      </c>
      <c r="C23" s="12"/>
      <c r="D23" s="12"/>
      <c r="E23" s="16">
        <f t="shared" si="12"/>
        <v>0</v>
      </c>
      <c r="F23" s="12"/>
      <c r="G23" s="12"/>
      <c r="H23" s="12">
        <f t="shared" si="13"/>
        <v>0</v>
      </c>
      <c r="I23" s="12"/>
      <c r="J23" s="12"/>
      <c r="K23" s="12"/>
      <c r="L23" s="12"/>
      <c r="M23" s="12"/>
      <c r="N23" s="21"/>
      <c r="O23" s="12"/>
      <c r="P23" s="1">
        <f t="shared" si="3"/>
        <v>0</v>
      </c>
      <c r="Q23" s="27">
        <f t="shared" si="14"/>
        <v>0</v>
      </c>
      <c r="R23" s="27">
        <f t="shared" si="15"/>
        <v>0</v>
      </c>
      <c r="S23" s="27"/>
      <c r="T23" s="27"/>
      <c r="U23" s="27"/>
      <c r="V23" s="27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ht="21.45" hidden="1" x14ac:dyDescent="0.35">
      <c r="A24" s="9" t="s">
        <v>47</v>
      </c>
      <c r="B24" s="12" t="s">
        <v>48</v>
      </c>
      <c r="C24" s="12"/>
      <c r="D24" s="12"/>
      <c r="E24" s="16">
        <f t="shared" si="12"/>
        <v>0</v>
      </c>
      <c r="F24" s="12"/>
      <c r="G24" s="12"/>
      <c r="H24" s="12">
        <f t="shared" si="13"/>
        <v>0</v>
      </c>
      <c r="I24" s="12"/>
      <c r="J24" s="12"/>
      <c r="K24" s="12"/>
      <c r="L24" s="12"/>
      <c r="M24" s="12"/>
      <c r="N24" s="21"/>
      <c r="O24" s="12"/>
      <c r="P24" s="1">
        <f t="shared" si="3"/>
        <v>0</v>
      </c>
      <c r="Q24" s="27">
        <f t="shared" si="14"/>
        <v>0</v>
      </c>
      <c r="R24" s="27">
        <f t="shared" si="15"/>
        <v>0</v>
      </c>
      <c r="S24" s="27"/>
      <c r="T24" s="27"/>
      <c r="U24" s="27"/>
      <c r="V24" s="27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ht="15" hidden="1" customHeight="1" x14ac:dyDescent="0.35">
      <c r="A25" s="9" t="s">
        <v>49</v>
      </c>
      <c r="B25" s="12" t="s">
        <v>50</v>
      </c>
      <c r="C25" s="12">
        <f t="shared" ref="C25:O25" si="16">+C26+C27+C28+C29</f>
        <v>0</v>
      </c>
      <c r="D25" s="12">
        <f t="shared" si="16"/>
        <v>0</v>
      </c>
      <c r="E25" s="16">
        <f t="shared" si="16"/>
        <v>0</v>
      </c>
      <c r="F25" s="12">
        <f t="shared" si="16"/>
        <v>0</v>
      </c>
      <c r="G25" s="12">
        <f t="shared" si="16"/>
        <v>0</v>
      </c>
      <c r="H25" s="12">
        <f t="shared" si="16"/>
        <v>0</v>
      </c>
      <c r="I25" s="12">
        <f t="shared" si="16"/>
        <v>0</v>
      </c>
      <c r="J25" s="12">
        <f t="shared" si="16"/>
        <v>0</v>
      </c>
      <c r="K25" s="12">
        <f t="shared" si="16"/>
        <v>0</v>
      </c>
      <c r="L25" s="12">
        <f t="shared" si="16"/>
        <v>0</v>
      </c>
      <c r="M25" s="12">
        <f t="shared" si="16"/>
        <v>0</v>
      </c>
      <c r="N25" s="21">
        <f t="shared" si="16"/>
        <v>0</v>
      </c>
      <c r="O25" s="12">
        <f t="shared" si="16"/>
        <v>0</v>
      </c>
      <c r="P25" s="1">
        <f t="shared" si="3"/>
        <v>0</v>
      </c>
      <c r="Q25" s="27">
        <f t="shared" ref="Q25:V25" si="17">+Q26+Q27+Q28+Q29</f>
        <v>0</v>
      </c>
      <c r="R25" s="27">
        <f t="shared" si="17"/>
        <v>0</v>
      </c>
      <c r="S25" s="27">
        <f t="shared" si="17"/>
        <v>0</v>
      </c>
      <c r="T25" s="27">
        <f t="shared" si="17"/>
        <v>0</v>
      </c>
      <c r="U25" s="27">
        <f t="shared" si="17"/>
        <v>0</v>
      </c>
      <c r="V25" s="27">
        <f t="shared" si="17"/>
        <v>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5" hidden="1" customHeight="1" x14ac:dyDescent="0.35">
      <c r="A26" s="9" t="s">
        <v>51</v>
      </c>
      <c r="B26" s="12" t="s">
        <v>52</v>
      </c>
      <c r="C26" s="12"/>
      <c r="D26" s="12"/>
      <c r="E26" s="16">
        <f t="shared" si="12"/>
        <v>0</v>
      </c>
      <c r="F26" s="12"/>
      <c r="G26" s="12"/>
      <c r="H26" s="12">
        <f t="shared" ref="H26:H33" si="18">+E26+F26-G26</f>
        <v>0</v>
      </c>
      <c r="I26" s="12"/>
      <c r="J26" s="12"/>
      <c r="K26" s="12"/>
      <c r="L26" s="12"/>
      <c r="M26" s="12"/>
      <c r="N26" s="21"/>
      <c r="O26" s="12"/>
      <c r="P26" s="1">
        <f t="shared" si="3"/>
        <v>0</v>
      </c>
      <c r="Q26" s="27">
        <f t="shared" ref="Q26:Q33" si="19">+R26/1000</f>
        <v>0</v>
      </c>
      <c r="R26" s="27">
        <f t="shared" ref="R26:R33" si="20">+S26+T26+U26+V26</f>
        <v>0</v>
      </c>
      <c r="S26" s="27"/>
      <c r="T26" s="27"/>
      <c r="U26" s="27"/>
      <c r="V26" s="27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5" hidden="1" customHeight="1" x14ac:dyDescent="0.35">
      <c r="A27" s="9" t="s">
        <v>53</v>
      </c>
      <c r="B27" s="12" t="s">
        <v>54</v>
      </c>
      <c r="C27" s="12"/>
      <c r="D27" s="12"/>
      <c r="E27" s="16">
        <f t="shared" si="12"/>
        <v>0</v>
      </c>
      <c r="F27" s="12"/>
      <c r="G27" s="12"/>
      <c r="H27" s="12">
        <f t="shared" si="18"/>
        <v>0</v>
      </c>
      <c r="I27" s="12"/>
      <c r="J27" s="12"/>
      <c r="K27" s="12"/>
      <c r="L27" s="12"/>
      <c r="M27" s="12"/>
      <c r="N27" s="21"/>
      <c r="O27" s="12"/>
      <c r="P27" s="1">
        <f t="shared" si="3"/>
        <v>0</v>
      </c>
      <c r="Q27" s="27">
        <f t="shared" si="19"/>
        <v>0</v>
      </c>
      <c r="R27" s="27">
        <f t="shared" si="20"/>
        <v>0</v>
      </c>
      <c r="S27" s="27"/>
      <c r="T27" s="27"/>
      <c r="U27" s="27"/>
      <c r="V27" s="27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27" hidden="1" customHeight="1" x14ac:dyDescent="0.35">
      <c r="A28" s="9" t="s">
        <v>55</v>
      </c>
      <c r="B28" s="12" t="s">
        <v>56</v>
      </c>
      <c r="C28" s="12"/>
      <c r="D28" s="12"/>
      <c r="E28" s="16">
        <f t="shared" si="12"/>
        <v>0</v>
      </c>
      <c r="F28" s="12"/>
      <c r="G28" s="12"/>
      <c r="H28" s="12">
        <f t="shared" si="18"/>
        <v>0</v>
      </c>
      <c r="I28" s="12"/>
      <c r="J28" s="12"/>
      <c r="K28" s="12"/>
      <c r="L28" s="12"/>
      <c r="M28" s="12"/>
      <c r="N28" s="21"/>
      <c r="O28" s="12"/>
      <c r="P28" s="1">
        <f t="shared" si="3"/>
        <v>0</v>
      </c>
      <c r="Q28" s="27">
        <f t="shared" si="19"/>
        <v>0</v>
      </c>
      <c r="R28" s="27">
        <f t="shared" si="20"/>
        <v>0</v>
      </c>
      <c r="S28" s="27"/>
      <c r="T28" s="27"/>
      <c r="U28" s="27"/>
      <c r="V28" s="27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5" hidden="1" customHeight="1" x14ac:dyDescent="0.35">
      <c r="A29" s="9" t="s">
        <v>57</v>
      </c>
      <c r="B29" s="12" t="s">
        <v>58</v>
      </c>
      <c r="C29" s="12"/>
      <c r="D29" s="12"/>
      <c r="E29" s="16">
        <f t="shared" si="12"/>
        <v>0</v>
      </c>
      <c r="F29" s="12"/>
      <c r="G29" s="12"/>
      <c r="H29" s="12">
        <f t="shared" si="18"/>
        <v>0</v>
      </c>
      <c r="I29" s="12"/>
      <c r="J29" s="12"/>
      <c r="K29" s="12"/>
      <c r="L29" s="12"/>
      <c r="M29" s="12"/>
      <c r="N29" s="21"/>
      <c r="O29" s="12"/>
      <c r="P29" s="1">
        <f t="shared" si="3"/>
        <v>0</v>
      </c>
      <c r="Q29" s="27">
        <f t="shared" si="19"/>
        <v>0</v>
      </c>
      <c r="R29" s="27">
        <f t="shared" si="20"/>
        <v>0</v>
      </c>
      <c r="S29" s="27"/>
      <c r="T29" s="27"/>
      <c r="U29" s="27"/>
      <c r="V29" s="27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s="5" customFormat="1" ht="32.15" hidden="1" x14ac:dyDescent="0.35">
      <c r="A30" s="9" t="s">
        <v>59</v>
      </c>
      <c r="B30" s="12" t="s">
        <v>60</v>
      </c>
      <c r="C30" s="12"/>
      <c r="D30" s="12"/>
      <c r="E30" s="16">
        <f t="shared" si="12"/>
        <v>0</v>
      </c>
      <c r="F30" s="12"/>
      <c r="G30" s="12"/>
      <c r="H30" s="12">
        <f t="shared" si="18"/>
        <v>0</v>
      </c>
      <c r="I30" s="12"/>
      <c r="J30" s="12"/>
      <c r="K30" s="12"/>
      <c r="L30" s="12"/>
      <c r="M30" s="12"/>
      <c r="N30" s="21"/>
      <c r="O30" s="12"/>
      <c r="P30" s="1">
        <f t="shared" si="3"/>
        <v>0</v>
      </c>
      <c r="Q30" s="27">
        <f t="shared" si="19"/>
        <v>0</v>
      </c>
      <c r="R30" s="27">
        <f t="shared" si="20"/>
        <v>0</v>
      </c>
      <c r="S30" s="27"/>
      <c r="T30" s="27"/>
      <c r="U30" s="27"/>
      <c r="V30" s="2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5" hidden="1" customHeight="1" x14ac:dyDescent="0.35">
      <c r="A31" s="9" t="s">
        <v>61</v>
      </c>
      <c r="B31" s="12" t="s">
        <v>62</v>
      </c>
      <c r="C31" s="12"/>
      <c r="D31" s="12"/>
      <c r="E31" s="16">
        <f t="shared" si="12"/>
        <v>0</v>
      </c>
      <c r="F31" s="12"/>
      <c r="G31" s="12"/>
      <c r="H31" s="12">
        <f t="shared" si="18"/>
        <v>0</v>
      </c>
      <c r="I31" s="12"/>
      <c r="J31" s="12"/>
      <c r="K31" s="12"/>
      <c r="L31" s="12"/>
      <c r="M31" s="12"/>
      <c r="N31" s="21"/>
      <c r="O31" s="12"/>
      <c r="P31" s="1">
        <f t="shared" si="3"/>
        <v>0</v>
      </c>
      <c r="Q31" s="27">
        <f t="shared" si="19"/>
        <v>0</v>
      </c>
      <c r="R31" s="27">
        <f t="shared" si="20"/>
        <v>0</v>
      </c>
      <c r="S31" s="27"/>
      <c r="T31" s="27"/>
      <c r="U31" s="27"/>
      <c r="V31" s="27"/>
    </row>
    <row r="32" spans="1:108" ht="15" hidden="1" customHeight="1" x14ac:dyDescent="0.35">
      <c r="A32" s="9" t="s">
        <v>63</v>
      </c>
      <c r="B32" s="12" t="s">
        <v>64</v>
      </c>
      <c r="C32" s="12"/>
      <c r="D32" s="12"/>
      <c r="E32" s="16">
        <f t="shared" si="12"/>
        <v>0</v>
      </c>
      <c r="F32" s="12"/>
      <c r="G32" s="12"/>
      <c r="H32" s="12">
        <f t="shared" si="18"/>
        <v>0</v>
      </c>
      <c r="I32" s="12"/>
      <c r="J32" s="12"/>
      <c r="K32" s="12"/>
      <c r="L32" s="12"/>
      <c r="M32" s="12"/>
      <c r="N32" s="21"/>
      <c r="O32" s="12"/>
      <c r="P32" s="1">
        <f t="shared" si="3"/>
        <v>0</v>
      </c>
      <c r="Q32" s="27">
        <f t="shared" si="19"/>
        <v>0</v>
      </c>
      <c r="R32" s="27">
        <f t="shared" si="20"/>
        <v>0</v>
      </c>
      <c r="S32" s="27"/>
      <c r="T32" s="27"/>
      <c r="U32" s="27"/>
      <c r="V32" s="27"/>
    </row>
    <row r="33" spans="1:23" hidden="1" x14ac:dyDescent="0.35">
      <c r="A33" s="9" t="s">
        <v>65</v>
      </c>
      <c r="B33" s="12" t="s">
        <v>66</v>
      </c>
      <c r="C33" s="12"/>
      <c r="D33" s="12"/>
      <c r="E33" s="16">
        <f t="shared" si="12"/>
        <v>0</v>
      </c>
      <c r="F33" s="12"/>
      <c r="G33" s="12"/>
      <c r="H33" s="12">
        <f t="shared" si="18"/>
        <v>0</v>
      </c>
      <c r="I33" s="12"/>
      <c r="J33" s="12"/>
      <c r="K33" s="12"/>
      <c r="L33" s="12"/>
      <c r="M33" s="12"/>
      <c r="N33" s="21"/>
      <c r="O33" s="12"/>
      <c r="P33" s="1">
        <f t="shared" si="3"/>
        <v>0</v>
      </c>
      <c r="Q33" s="27">
        <f t="shared" si="19"/>
        <v>0</v>
      </c>
      <c r="R33" s="27">
        <f t="shared" si="20"/>
        <v>0</v>
      </c>
      <c r="S33" s="27"/>
      <c r="T33" s="27"/>
      <c r="U33" s="27"/>
      <c r="V33" s="27"/>
    </row>
    <row r="34" spans="1:23" ht="21.45" x14ac:dyDescent="0.35">
      <c r="A34" s="71" t="s">
        <v>438</v>
      </c>
      <c r="B34" s="8" t="s">
        <v>14</v>
      </c>
      <c r="C34" s="46">
        <f t="shared" ref="C34:O34" si="21">+C35</f>
        <v>0</v>
      </c>
      <c r="D34" s="46">
        <f t="shared" si="21"/>
        <v>28307</v>
      </c>
      <c r="E34" s="47">
        <f t="shared" si="21"/>
        <v>3167540</v>
      </c>
      <c r="F34" s="46">
        <f t="shared" si="21"/>
        <v>0</v>
      </c>
      <c r="G34" s="46">
        <f t="shared" si="21"/>
        <v>0</v>
      </c>
      <c r="H34" s="46">
        <f t="shared" si="21"/>
        <v>3167540</v>
      </c>
      <c r="I34" s="46">
        <f t="shared" si="21"/>
        <v>3101195.7691100002</v>
      </c>
      <c r="J34" s="46">
        <f t="shared" si="21"/>
        <v>0</v>
      </c>
      <c r="K34" s="46">
        <f t="shared" si="21"/>
        <v>0</v>
      </c>
      <c r="L34" s="46">
        <f t="shared" si="21"/>
        <v>0</v>
      </c>
      <c r="M34" s="46">
        <f t="shared" si="21"/>
        <v>0</v>
      </c>
      <c r="N34" s="46">
        <f t="shared" si="21"/>
        <v>0</v>
      </c>
      <c r="O34" s="46">
        <f t="shared" si="21"/>
        <v>0</v>
      </c>
      <c r="P34" s="1">
        <f t="shared" si="3"/>
        <v>1</v>
      </c>
      <c r="Q34" s="27">
        <f t="shared" ref="Q34:V34" si="22">+Q35</f>
        <v>3167540</v>
      </c>
      <c r="R34" s="27">
        <f t="shared" si="22"/>
        <v>3167540000</v>
      </c>
      <c r="S34" s="57">
        <f t="shared" si="22"/>
        <v>835130000</v>
      </c>
      <c r="T34" s="57">
        <f t="shared" si="22"/>
        <v>789603000</v>
      </c>
      <c r="U34" s="27">
        <f t="shared" si="22"/>
        <v>742585000</v>
      </c>
      <c r="V34" s="27">
        <f t="shared" si="22"/>
        <v>800222000</v>
      </c>
      <c r="W34" s="3">
        <f>+Q34-E34</f>
        <v>0</v>
      </c>
    </row>
    <row r="35" spans="1:23" ht="21.45" x14ac:dyDescent="0.35">
      <c r="A35" s="9" t="s">
        <v>439</v>
      </c>
      <c r="B35" s="12" t="s">
        <v>67</v>
      </c>
      <c r="C35" s="48">
        <f t="shared" ref="C35:O35" si="23">+C36+C39</f>
        <v>0</v>
      </c>
      <c r="D35" s="48">
        <f t="shared" si="23"/>
        <v>28307</v>
      </c>
      <c r="E35" s="49">
        <f t="shared" si="23"/>
        <v>3167540</v>
      </c>
      <c r="F35" s="48">
        <f t="shared" si="23"/>
        <v>0</v>
      </c>
      <c r="G35" s="48">
        <f t="shared" si="23"/>
        <v>0</v>
      </c>
      <c r="H35" s="48">
        <f t="shared" si="23"/>
        <v>3167540</v>
      </c>
      <c r="I35" s="48">
        <f t="shared" si="23"/>
        <v>3101195.7691100002</v>
      </c>
      <c r="J35" s="48">
        <f t="shared" si="23"/>
        <v>0</v>
      </c>
      <c r="K35" s="48">
        <f t="shared" si="23"/>
        <v>0</v>
      </c>
      <c r="L35" s="48">
        <f t="shared" si="23"/>
        <v>0</v>
      </c>
      <c r="M35" s="48">
        <f t="shared" si="23"/>
        <v>0</v>
      </c>
      <c r="N35" s="48">
        <f t="shared" si="23"/>
        <v>0</v>
      </c>
      <c r="O35" s="48">
        <f t="shared" si="23"/>
        <v>0</v>
      </c>
      <c r="P35" s="1">
        <f t="shared" si="3"/>
        <v>1</v>
      </c>
      <c r="Q35" s="27">
        <f t="shared" ref="Q35:V35" si="24">+Q36+Q39</f>
        <v>3167540</v>
      </c>
      <c r="R35" s="27">
        <f t="shared" si="24"/>
        <v>3167540000</v>
      </c>
      <c r="S35" s="57">
        <f t="shared" si="24"/>
        <v>835130000</v>
      </c>
      <c r="T35" s="57">
        <f t="shared" si="24"/>
        <v>789603000</v>
      </c>
      <c r="U35" s="27">
        <f t="shared" si="24"/>
        <v>742585000</v>
      </c>
      <c r="V35" s="27">
        <f t="shared" si="24"/>
        <v>800222000</v>
      </c>
      <c r="W35" s="3">
        <f>+Q35-E35</f>
        <v>0</v>
      </c>
    </row>
    <row r="36" spans="1:23" ht="15.45" x14ac:dyDescent="0.35">
      <c r="A36" s="9" t="s">
        <v>440</v>
      </c>
      <c r="B36" s="12" t="s">
        <v>68</v>
      </c>
      <c r="C36" s="48">
        <f t="shared" ref="C36:O36" si="25">+C37+C38</f>
        <v>0</v>
      </c>
      <c r="D36" s="48">
        <f t="shared" si="25"/>
        <v>28307</v>
      </c>
      <c r="E36" s="49">
        <f t="shared" si="25"/>
        <v>3167540</v>
      </c>
      <c r="F36" s="48">
        <f t="shared" si="25"/>
        <v>0</v>
      </c>
      <c r="G36" s="48">
        <f t="shared" si="25"/>
        <v>0</v>
      </c>
      <c r="H36" s="48">
        <f t="shared" si="25"/>
        <v>3167540</v>
      </c>
      <c r="I36" s="48">
        <f t="shared" si="25"/>
        <v>3101195.7691100002</v>
      </c>
      <c r="J36" s="48">
        <f t="shared" si="25"/>
        <v>0</v>
      </c>
      <c r="K36" s="48">
        <f t="shared" si="25"/>
        <v>0</v>
      </c>
      <c r="L36" s="48">
        <f t="shared" si="25"/>
        <v>0</v>
      </c>
      <c r="M36" s="48">
        <f t="shared" si="25"/>
        <v>0</v>
      </c>
      <c r="N36" s="48">
        <f t="shared" si="25"/>
        <v>0</v>
      </c>
      <c r="O36" s="48">
        <f t="shared" si="25"/>
        <v>0</v>
      </c>
      <c r="P36" s="1">
        <f t="shared" si="3"/>
        <v>1</v>
      </c>
      <c r="Q36" s="27">
        <f t="shared" ref="Q36:V36" si="26">+Q37+Q38</f>
        <v>3167540</v>
      </c>
      <c r="R36" s="27">
        <f t="shared" si="26"/>
        <v>3167540000</v>
      </c>
      <c r="S36" s="57">
        <f t="shared" si="26"/>
        <v>835130000</v>
      </c>
      <c r="T36" s="57">
        <f t="shared" si="26"/>
        <v>789603000</v>
      </c>
      <c r="U36" s="27">
        <f>+U37+U38</f>
        <v>742585000</v>
      </c>
      <c r="V36" s="27">
        <f t="shared" si="26"/>
        <v>800222000</v>
      </c>
      <c r="W36" s="3">
        <f>+Q36-E36</f>
        <v>0</v>
      </c>
    </row>
    <row r="37" spans="1:23" ht="15.45" x14ac:dyDescent="0.35">
      <c r="A37" s="9" t="s">
        <v>441</v>
      </c>
      <c r="B37" s="12" t="s">
        <v>70</v>
      </c>
      <c r="C37" s="48"/>
      <c r="D37" s="48">
        <v>28307</v>
      </c>
      <c r="E37" s="49">
        <f>+Q37</f>
        <v>3167540</v>
      </c>
      <c r="F37" s="48"/>
      <c r="G37" s="48"/>
      <c r="H37" s="48">
        <f>+E37+F37-G37</f>
        <v>3167540</v>
      </c>
      <c r="I37" s="48">
        <v>3101195.7691100002</v>
      </c>
      <c r="J37" s="48"/>
      <c r="K37" s="48"/>
      <c r="L37" s="48"/>
      <c r="M37" s="48"/>
      <c r="N37" s="48"/>
      <c r="O37" s="48"/>
      <c r="P37" s="1">
        <f t="shared" si="3"/>
        <v>1</v>
      </c>
      <c r="Q37" s="27">
        <f>+R37/1000</f>
        <v>3167540</v>
      </c>
      <c r="R37" s="27">
        <f>+S37+T37+U37+V37</f>
        <v>3167540000</v>
      </c>
      <c r="S37" s="57" t="s">
        <v>394</v>
      </c>
      <c r="T37" s="57">
        <v>789603000</v>
      </c>
      <c r="U37" s="27">
        <v>742585000</v>
      </c>
      <c r="V37" s="27">
        <v>800222000</v>
      </c>
      <c r="W37" s="3">
        <f>+Q37-E37</f>
        <v>0</v>
      </c>
    </row>
    <row r="38" spans="1:23" hidden="1" x14ac:dyDescent="0.35">
      <c r="A38" s="9" t="s">
        <v>71</v>
      </c>
      <c r="B38" s="12" t="s">
        <v>72</v>
      </c>
      <c r="C38" s="12"/>
      <c r="D38" s="12"/>
      <c r="E38" s="16">
        <f>+Q38</f>
        <v>0</v>
      </c>
      <c r="F38" s="12"/>
      <c r="G38" s="12"/>
      <c r="H38" s="12">
        <f>+E38+F38-G38</f>
        <v>0</v>
      </c>
      <c r="I38" s="12"/>
      <c r="J38" s="12"/>
      <c r="K38" s="12"/>
      <c r="L38" s="12"/>
      <c r="M38" s="12"/>
      <c r="N38" s="18"/>
      <c r="O38" s="12"/>
      <c r="P38" s="1">
        <f t="shared" si="3"/>
        <v>0</v>
      </c>
      <c r="Q38" s="27">
        <f>+R38/1000</f>
        <v>0</v>
      </c>
      <c r="R38" s="27">
        <f>+S38+T38+U38+V38</f>
        <v>0</v>
      </c>
      <c r="S38" s="27"/>
      <c r="T38" s="27"/>
      <c r="U38" s="27"/>
      <c r="V38" s="27"/>
    </row>
    <row r="39" spans="1:23" hidden="1" x14ac:dyDescent="0.35">
      <c r="A39" s="9" t="s">
        <v>73</v>
      </c>
      <c r="B39" s="12" t="s">
        <v>74</v>
      </c>
      <c r="C39" s="12"/>
      <c r="D39" s="12"/>
      <c r="E39" s="16">
        <f>+Q39</f>
        <v>0</v>
      </c>
      <c r="F39" s="12"/>
      <c r="G39" s="12"/>
      <c r="H39" s="12">
        <f>+E39+F39-G39</f>
        <v>0</v>
      </c>
      <c r="I39" s="12"/>
      <c r="J39" s="12"/>
      <c r="K39" s="12"/>
      <c r="L39" s="12"/>
      <c r="M39" s="12"/>
      <c r="N39" s="21"/>
      <c r="O39" s="12"/>
      <c r="P39" s="1">
        <f t="shared" si="3"/>
        <v>0</v>
      </c>
      <c r="Q39" s="27">
        <f>+R39/1000</f>
        <v>0</v>
      </c>
      <c r="R39" s="27">
        <f>+S39+T39+U39+V39</f>
        <v>0</v>
      </c>
      <c r="S39" s="27"/>
      <c r="T39" s="27"/>
      <c r="U39" s="27"/>
      <c r="V39" s="27"/>
    </row>
    <row r="40" spans="1:23" hidden="1" x14ac:dyDescent="0.35">
      <c r="A40" s="8" t="s">
        <v>10</v>
      </c>
      <c r="B40" s="8" t="s">
        <v>14</v>
      </c>
      <c r="C40" s="8">
        <f t="shared" ref="C40:O40" si="27">+C41+C50+C58</f>
        <v>0</v>
      </c>
      <c r="D40" s="8">
        <f t="shared" si="27"/>
        <v>0</v>
      </c>
      <c r="E40" s="15">
        <f t="shared" si="27"/>
        <v>0</v>
      </c>
      <c r="F40" s="8">
        <f t="shared" si="27"/>
        <v>0</v>
      </c>
      <c r="G40" s="8">
        <f t="shared" si="27"/>
        <v>0</v>
      </c>
      <c r="H40" s="8">
        <f t="shared" si="27"/>
        <v>0</v>
      </c>
      <c r="I40" s="8">
        <f t="shared" si="27"/>
        <v>0</v>
      </c>
      <c r="J40" s="8">
        <f t="shared" si="27"/>
        <v>0</v>
      </c>
      <c r="K40" s="8">
        <f t="shared" si="27"/>
        <v>0</v>
      </c>
      <c r="L40" s="8">
        <f t="shared" si="27"/>
        <v>0</v>
      </c>
      <c r="M40" s="8">
        <f t="shared" si="27"/>
        <v>0</v>
      </c>
      <c r="N40" s="20">
        <f t="shared" si="27"/>
        <v>0</v>
      </c>
      <c r="O40" s="8">
        <f t="shared" si="27"/>
        <v>0</v>
      </c>
      <c r="P40" s="1">
        <f t="shared" si="3"/>
        <v>0</v>
      </c>
      <c r="Q40" s="27">
        <f t="shared" ref="Q40:V40" si="28">+Q41+Q50+Q58</f>
        <v>0</v>
      </c>
      <c r="R40" s="27">
        <f t="shared" si="28"/>
        <v>0</v>
      </c>
      <c r="S40" s="27">
        <f t="shared" si="28"/>
        <v>0</v>
      </c>
      <c r="T40" s="27">
        <f t="shared" si="28"/>
        <v>0</v>
      </c>
      <c r="U40" s="27">
        <f t="shared" si="28"/>
        <v>0</v>
      </c>
      <c r="V40" s="27">
        <f t="shared" si="28"/>
        <v>0</v>
      </c>
    </row>
    <row r="41" spans="1:23" hidden="1" x14ac:dyDescent="0.35">
      <c r="A41" s="9" t="s">
        <v>11</v>
      </c>
      <c r="B41" s="12" t="s">
        <v>75</v>
      </c>
      <c r="C41" s="12">
        <f t="shared" ref="C41:O41" si="29">+C42+C45+C49</f>
        <v>0</v>
      </c>
      <c r="D41" s="12">
        <f t="shared" si="29"/>
        <v>0</v>
      </c>
      <c r="E41" s="16">
        <f t="shared" si="29"/>
        <v>0</v>
      </c>
      <c r="F41" s="12">
        <f t="shared" si="29"/>
        <v>0</v>
      </c>
      <c r="G41" s="12">
        <f t="shared" si="29"/>
        <v>0</v>
      </c>
      <c r="H41" s="12">
        <f t="shared" si="29"/>
        <v>0</v>
      </c>
      <c r="I41" s="12">
        <f t="shared" si="29"/>
        <v>0</v>
      </c>
      <c r="J41" s="12">
        <f t="shared" si="29"/>
        <v>0</v>
      </c>
      <c r="K41" s="12">
        <f t="shared" si="29"/>
        <v>0</v>
      </c>
      <c r="L41" s="12">
        <f t="shared" si="29"/>
        <v>0</v>
      </c>
      <c r="M41" s="12">
        <f t="shared" si="29"/>
        <v>0</v>
      </c>
      <c r="N41" s="21">
        <f t="shared" si="29"/>
        <v>0</v>
      </c>
      <c r="O41" s="12">
        <f t="shared" si="29"/>
        <v>0</v>
      </c>
      <c r="P41" s="1">
        <f t="shared" si="3"/>
        <v>0</v>
      </c>
      <c r="Q41" s="27">
        <f t="shared" ref="Q41:V41" si="30">+Q42+Q45+Q49</f>
        <v>0</v>
      </c>
      <c r="R41" s="27">
        <f t="shared" si="30"/>
        <v>0</v>
      </c>
      <c r="S41" s="27">
        <f t="shared" si="30"/>
        <v>0</v>
      </c>
      <c r="T41" s="27">
        <f t="shared" si="30"/>
        <v>0</v>
      </c>
      <c r="U41" s="27">
        <f t="shared" si="30"/>
        <v>0</v>
      </c>
      <c r="V41" s="27">
        <f t="shared" si="30"/>
        <v>0</v>
      </c>
    </row>
    <row r="42" spans="1:23" hidden="1" x14ac:dyDescent="0.35">
      <c r="A42" s="9" t="s">
        <v>76</v>
      </c>
      <c r="B42" s="12" t="s">
        <v>77</v>
      </c>
      <c r="C42" s="12">
        <f t="shared" ref="C42:O42" si="31">+C43+C44</f>
        <v>0</v>
      </c>
      <c r="D42" s="12">
        <f t="shared" si="31"/>
        <v>0</v>
      </c>
      <c r="E42" s="16">
        <f t="shared" si="31"/>
        <v>0</v>
      </c>
      <c r="F42" s="12">
        <f t="shared" si="31"/>
        <v>0</v>
      </c>
      <c r="G42" s="12">
        <f t="shared" si="31"/>
        <v>0</v>
      </c>
      <c r="H42" s="12">
        <f t="shared" si="31"/>
        <v>0</v>
      </c>
      <c r="I42" s="12">
        <f t="shared" si="31"/>
        <v>0</v>
      </c>
      <c r="J42" s="12">
        <f t="shared" si="31"/>
        <v>0</v>
      </c>
      <c r="K42" s="12">
        <f t="shared" si="31"/>
        <v>0</v>
      </c>
      <c r="L42" s="12">
        <f t="shared" si="31"/>
        <v>0</v>
      </c>
      <c r="M42" s="12">
        <f t="shared" si="31"/>
        <v>0</v>
      </c>
      <c r="N42" s="21">
        <f t="shared" si="31"/>
        <v>0</v>
      </c>
      <c r="O42" s="12">
        <f t="shared" si="31"/>
        <v>0</v>
      </c>
      <c r="P42" s="1">
        <f t="shared" si="3"/>
        <v>0</v>
      </c>
      <c r="Q42" s="27">
        <f t="shared" ref="Q42:V42" si="32">+Q43+Q44</f>
        <v>0</v>
      </c>
      <c r="R42" s="27">
        <f t="shared" si="32"/>
        <v>0</v>
      </c>
      <c r="S42" s="27">
        <f t="shared" si="32"/>
        <v>0</v>
      </c>
      <c r="T42" s="27">
        <f t="shared" si="32"/>
        <v>0</v>
      </c>
      <c r="U42" s="27">
        <f t="shared" si="32"/>
        <v>0</v>
      </c>
      <c r="V42" s="27">
        <f t="shared" si="32"/>
        <v>0</v>
      </c>
    </row>
    <row r="43" spans="1:23" hidden="1" x14ac:dyDescent="0.35">
      <c r="A43" s="9" t="s">
        <v>78</v>
      </c>
      <c r="B43" s="12" t="s">
        <v>79</v>
      </c>
      <c r="C43" s="12"/>
      <c r="D43" s="12"/>
      <c r="E43" s="16">
        <f>+Q43</f>
        <v>0</v>
      </c>
      <c r="F43" s="12"/>
      <c r="G43" s="12"/>
      <c r="H43" s="12">
        <f>+E43+F43-G43</f>
        <v>0</v>
      </c>
      <c r="I43" s="12"/>
      <c r="J43" s="12"/>
      <c r="K43" s="12"/>
      <c r="L43" s="12"/>
      <c r="M43" s="12"/>
      <c r="N43" s="21"/>
      <c r="O43" s="12"/>
      <c r="P43" s="1">
        <f t="shared" si="3"/>
        <v>0</v>
      </c>
      <c r="Q43" s="27">
        <f>+R43/1000</f>
        <v>0</v>
      </c>
      <c r="R43" s="27">
        <f>+S43+T43+U43+V43</f>
        <v>0</v>
      </c>
      <c r="S43" s="27"/>
      <c r="T43" s="27"/>
      <c r="U43" s="27"/>
      <c r="V43" s="27"/>
    </row>
    <row r="44" spans="1:23" hidden="1" x14ac:dyDescent="0.35">
      <c r="A44" s="9" t="s">
        <v>80</v>
      </c>
      <c r="B44" s="12" t="s">
        <v>81</v>
      </c>
      <c r="C44" s="12"/>
      <c r="D44" s="12"/>
      <c r="E44" s="16">
        <f>+Q44</f>
        <v>0</v>
      </c>
      <c r="F44" s="12"/>
      <c r="G44" s="12"/>
      <c r="H44" s="12">
        <f>+E44+F44-G44</f>
        <v>0</v>
      </c>
      <c r="I44" s="12"/>
      <c r="J44" s="12"/>
      <c r="K44" s="12"/>
      <c r="L44" s="12"/>
      <c r="M44" s="12"/>
      <c r="N44" s="21"/>
      <c r="O44" s="12"/>
      <c r="P44" s="1">
        <f t="shared" si="3"/>
        <v>0</v>
      </c>
      <c r="Q44" s="27">
        <f>+R44/1000</f>
        <v>0</v>
      </c>
      <c r="R44" s="27">
        <f>+S44+T44+U44+V44</f>
        <v>0</v>
      </c>
      <c r="S44" s="27"/>
      <c r="T44" s="27"/>
      <c r="U44" s="27"/>
      <c r="V44" s="27"/>
    </row>
    <row r="45" spans="1:23" hidden="1" x14ac:dyDescent="0.35">
      <c r="A45" s="11" t="s">
        <v>82</v>
      </c>
      <c r="B45" s="12" t="s">
        <v>83</v>
      </c>
      <c r="C45" s="12">
        <f t="shared" ref="C45:O45" si="33">+C46+C48</f>
        <v>0</v>
      </c>
      <c r="D45" s="12">
        <f t="shared" si="33"/>
        <v>0</v>
      </c>
      <c r="E45" s="16">
        <f t="shared" si="33"/>
        <v>0</v>
      </c>
      <c r="F45" s="12">
        <f t="shared" si="33"/>
        <v>0</v>
      </c>
      <c r="G45" s="12">
        <f t="shared" si="33"/>
        <v>0</v>
      </c>
      <c r="H45" s="12">
        <f t="shared" si="33"/>
        <v>0</v>
      </c>
      <c r="I45" s="12">
        <f t="shared" si="33"/>
        <v>0</v>
      </c>
      <c r="J45" s="12">
        <f t="shared" si="33"/>
        <v>0</v>
      </c>
      <c r="K45" s="12">
        <f t="shared" si="33"/>
        <v>0</v>
      </c>
      <c r="L45" s="12">
        <f t="shared" si="33"/>
        <v>0</v>
      </c>
      <c r="M45" s="12">
        <f t="shared" si="33"/>
        <v>0</v>
      </c>
      <c r="N45" s="21">
        <f t="shared" si="33"/>
        <v>0</v>
      </c>
      <c r="O45" s="12">
        <f t="shared" si="33"/>
        <v>0</v>
      </c>
      <c r="P45" s="1">
        <f t="shared" si="3"/>
        <v>0</v>
      </c>
      <c r="Q45" s="27">
        <f t="shared" ref="Q45:V45" si="34">+Q46+Q48</f>
        <v>0</v>
      </c>
      <c r="R45" s="27">
        <f t="shared" si="34"/>
        <v>0</v>
      </c>
      <c r="S45" s="27">
        <f t="shared" si="34"/>
        <v>0</v>
      </c>
      <c r="T45" s="27">
        <f t="shared" si="34"/>
        <v>0</v>
      </c>
      <c r="U45" s="27">
        <f t="shared" si="34"/>
        <v>0</v>
      </c>
      <c r="V45" s="27">
        <f t="shared" si="34"/>
        <v>0</v>
      </c>
    </row>
    <row r="46" spans="1:23" hidden="1" x14ac:dyDescent="0.35">
      <c r="A46" s="11" t="s">
        <v>84</v>
      </c>
      <c r="B46" s="12" t="s">
        <v>85</v>
      </c>
      <c r="C46" s="12">
        <f t="shared" ref="C46:O46" si="35">+C47</f>
        <v>0</v>
      </c>
      <c r="D46" s="12">
        <f t="shared" si="35"/>
        <v>0</v>
      </c>
      <c r="E46" s="16">
        <f t="shared" si="35"/>
        <v>0</v>
      </c>
      <c r="F46" s="12">
        <f t="shared" si="35"/>
        <v>0</v>
      </c>
      <c r="G46" s="12">
        <f t="shared" si="35"/>
        <v>0</v>
      </c>
      <c r="H46" s="12">
        <f t="shared" si="35"/>
        <v>0</v>
      </c>
      <c r="I46" s="12">
        <f t="shared" si="35"/>
        <v>0</v>
      </c>
      <c r="J46" s="12">
        <f t="shared" si="35"/>
        <v>0</v>
      </c>
      <c r="K46" s="12">
        <f t="shared" si="35"/>
        <v>0</v>
      </c>
      <c r="L46" s="12">
        <f t="shared" si="35"/>
        <v>0</v>
      </c>
      <c r="M46" s="12">
        <f t="shared" si="35"/>
        <v>0</v>
      </c>
      <c r="N46" s="21">
        <f t="shared" si="35"/>
        <v>0</v>
      </c>
      <c r="O46" s="12">
        <f t="shared" si="35"/>
        <v>0</v>
      </c>
      <c r="P46" s="1">
        <f t="shared" si="3"/>
        <v>0</v>
      </c>
      <c r="Q46" s="27">
        <f t="shared" ref="Q46:V46" si="36">+Q47</f>
        <v>0</v>
      </c>
      <c r="R46" s="27">
        <f t="shared" si="36"/>
        <v>0</v>
      </c>
      <c r="S46" s="27">
        <f t="shared" si="36"/>
        <v>0</v>
      </c>
      <c r="T46" s="27">
        <f t="shared" si="36"/>
        <v>0</v>
      </c>
      <c r="U46" s="27">
        <f t="shared" si="36"/>
        <v>0</v>
      </c>
      <c r="V46" s="27">
        <f t="shared" si="36"/>
        <v>0</v>
      </c>
    </row>
    <row r="47" spans="1:23" hidden="1" x14ac:dyDescent="0.35">
      <c r="A47" s="11" t="s">
        <v>86</v>
      </c>
      <c r="B47" s="12" t="s">
        <v>87</v>
      </c>
      <c r="C47" s="12"/>
      <c r="D47" s="12"/>
      <c r="E47" s="16">
        <f>+Q47</f>
        <v>0</v>
      </c>
      <c r="F47" s="12"/>
      <c r="G47" s="12"/>
      <c r="H47" s="12">
        <f>+E47+F47-G47</f>
        <v>0</v>
      </c>
      <c r="I47" s="12"/>
      <c r="J47" s="12"/>
      <c r="K47" s="12"/>
      <c r="L47" s="12"/>
      <c r="M47" s="12"/>
      <c r="N47" s="21"/>
      <c r="O47" s="12"/>
      <c r="P47" s="1">
        <f t="shared" si="3"/>
        <v>0</v>
      </c>
      <c r="Q47" s="27">
        <f>+R47/1000</f>
        <v>0</v>
      </c>
      <c r="R47" s="27">
        <f>+S47+T47+U47+V47</f>
        <v>0</v>
      </c>
      <c r="S47" s="27"/>
      <c r="T47" s="27"/>
      <c r="U47" s="27"/>
      <c r="V47" s="27"/>
    </row>
    <row r="48" spans="1:23" hidden="1" x14ac:dyDescent="0.35">
      <c r="A48" s="11" t="s">
        <v>88</v>
      </c>
      <c r="B48" s="12" t="s">
        <v>89</v>
      </c>
      <c r="C48" s="12"/>
      <c r="D48" s="12"/>
      <c r="E48" s="16">
        <f>+Q48</f>
        <v>0</v>
      </c>
      <c r="F48" s="12"/>
      <c r="G48" s="12"/>
      <c r="H48" s="12">
        <f>+E48+F48-G48</f>
        <v>0</v>
      </c>
      <c r="I48" s="12"/>
      <c r="J48" s="12"/>
      <c r="K48" s="12"/>
      <c r="L48" s="12"/>
      <c r="M48" s="12"/>
      <c r="N48" s="21"/>
      <c r="O48" s="12"/>
      <c r="P48" s="1">
        <f t="shared" si="3"/>
        <v>0</v>
      </c>
      <c r="Q48" s="27">
        <f>+R48/1000</f>
        <v>0</v>
      </c>
      <c r="R48" s="27">
        <f>+S48+T48+U48+V48</f>
        <v>0</v>
      </c>
      <c r="S48" s="27"/>
      <c r="T48" s="27"/>
      <c r="U48" s="27"/>
      <c r="V48" s="27"/>
    </row>
    <row r="49" spans="1:25" hidden="1" x14ac:dyDescent="0.35">
      <c r="A49" s="11" t="s">
        <v>90</v>
      </c>
      <c r="B49" s="12" t="s">
        <v>91</v>
      </c>
      <c r="C49" s="12"/>
      <c r="D49" s="12"/>
      <c r="E49" s="16">
        <f>+Q49</f>
        <v>0</v>
      </c>
      <c r="F49" s="12"/>
      <c r="G49" s="12"/>
      <c r="H49" s="12">
        <f>+E49+F49-G49</f>
        <v>0</v>
      </c>
      <c r="I49" s="12"/>
      <c r="J49" s="12"/>
      <c r="K49" s="12"/>
      <c r="L49" s="12"/>
      <c r="M49" s="12"/>
      <c r="N49" s="21"/>
      <c r="O49" s="12"/>
      <c r="P49" s="1">
        <f t="shared" si="3"/>
        <v>0</v>
      </c>
      <c r="Q49" s="27">
        <f>+R49/1000</f>
        <v>0</v>
      </c>
      <c r="R49" s="27">
        <f>+S49+T49+U49+V49</f>
        <v>0</v>
      </c>
      <c r="S49" s="27"/>
      <c r="T49" s="27"/>
      <c r="U49" s="27"/>
      <c r="V49" s="27"/>
    </row>
    <row r="50" spans="1:25" hidden="1" x14ac:dyDescent="0.35">
      <c r="A50" s="11" t="s">
        <v>12</v>
      </c>
      <c r="B50" s="12" t="s">
        <v>92</v>
      </c>
      <c r="C50" s="12">
        <f t="shared" ref="C50:O50" si="37">+C51+C54+C57</f>
        <v>0</v>
      </c>
      <c r="D50" s="12">
        <f t="shared" si="37"/>
        <v>0</v>
      </c>
      <c r="E50" s="16">
        <f t="shared" si="37"/>
        <v>0</v>
      </c>
      <c r="F50" s="12">
        <f t="shared" si="37"/>
        <v>0</v>
      </c>
      <c r="G50" s="12">
        <f t="shared" si="37"/>
        <v>0</v>
      </c>
      <c r="H50" s="12">
        <f t="shared" si="37"/>
        <v>0</v>
      </c>
      <c r="I50" s="12">
        <f t="shared" si="37"/>
        <v>0</v>
      </c>
      <c r="J50" s="12">
        <f t="shared" si="37"/>
        <v>0</v>
      </c>
      <c r="K50" s="12">
        <f t="shared" si="37"/>
        <v>0</v>
      </c>
      <c r="L50" s="12">
        <f t="shared" si="37"/>
        <v>0</v>
      </c>
      <c r="M50" s="12">
        <f t="shared" si="37"/>
        <v>0</v>
      </c>
      <c r="N50" s="21">
        <f t="shared" si="37"/>
        <v>0</v>
      </c>
      <c r="O50" s="12">
        <f t="shared" si="37"/>
        <v>0</v>
      </c>
      <c r="P50" s="1">
        <f t="shared" si="3"/>
        <v>0</v>
      </c>
      <c r="Q50" s="27">
        <f t="shared" ref="Q50:V50" si="38">+Q51+Q54+Q57</f>
        <v>0</v>
      </c>
      <c r="R50" s="27">
        <f t="shared" si="38"/>
        <v>0</v>
      </c>
      <c r="S50" s="27">
        <f t="shared" si="38"/>
        <v>0</v>
      </c>
      <c r="T50" s="27">
        <f t="shared" si="38"/>
        <v>0</v>
      </c>
      <c r="U50" s="27">
        <f t="shared" si="38"/>
        <v>0</v>
      </c>
      <c r="V50" s="27">
        <f t="shared" si="38"/>
        <v>0</v>
      </c>
    </row>
    <row r="51" spans="1:25" hidden="1" x14ac:dyDescent="0.35">
      <c r="A51" s="11" t="s">
        <v>76</v>
      </c>
      <c r="B51" s="12" t="s">
        <v>93</v>
      </c>
      <c r="C51" s="12">
        <f t="shared" ref="C51:O51" si="39">+C52+C53</f>
        <v>0</v>
      </c>
      <c r="D51" s="12">
        <f t="shared" si="39"/>
        <v>0</v>
      </c>
      <c r="E51" s="16">
        <f t="shared" si="39"/>
        <v>0</v>
      </c>
      <c r="F51" s="12">
        <f t="shared" si="39"/>
        <v>0</v>
      </c>
      <c r="G51" s="12">
        <f t="shared" si="39"/>
        <v>0</v>
      </c>
      <c r="H51" s="12">
        <f t="shared" si="39"/>
        <v>0</v>
      </c>
      <c r="I51" s="12">
        <f t="shared" si="39"/>
        <v>0</v>
      </c>
      <c r="J51" s="12">
        <f t="shared" si="39"/>
        <v>0</v>
      </c>
      <c r="K51" s="12">
        <f t="shared" si="39"/>
        <v>0</v>
      </c>
      <c r="L51" s="12">
        <f t="shared" si="39"/>
        <v>0</v>
      </c>
      <c r="M51" s="12">
        <f t="shared" si="39"/>
        <v>0</v>
      </c>
      <c r="N51" s="21">
        <f t="shared" si="39"/>
        <v>0</v>
      </c>
      <c r="O51" s="12">
        <f t="shared" si="39"/>
        <v>0</v>
      </c>
      <c r="P51" s="1">
        <f t="shared" si="3"/>
        <v>0</v>
      </c>
      <c r="Q51" s="27">
        <f t="shared" ref="Q51:V51" si="40">+Q52+Q53</f>
        <v>0</v>
      </c>
      <c r="R51" s="27">
        <f t="shared" si="40"/>
        <v>0</v>
      </c>
      <c r="S51" s="27">
        <f t="shared" si="40"/>
        <v>0</v>
      </c>
      <c r="T51" s="27">
        <f t="shared" si="40"/>
        <v>0</v>
      </c>
      <c r="U51" s="27">
        <f t="shared" si="40"/>
        <v>0</v>
      </c>
      <c r="V51" s="27">
        <f t="shared" si="40"/>
        <v>0</v>
      </c>
    </row>
    <row r="52" spans="1:25" hidden="1" x14ac:dyDescent="0.35">
      <c r="A52" s="11" t="s">
        <v>78</v>
      </c>
      <c r="B52" s="12" t="s">
        <v>94</v>
      </c>
      <c r="C52" s="12"/>
      <c r="D52" s="12"/>
      <c r="E52" s="16">
        <f>+Q52</f>
        <v>0</v>
      </c>
      <c r="F52" s="12"/>
      <c r="G52" s="12"/>
      <c r="H52" s="12">
        <f>+E52+F52-G52</f>
        <v>0</v>
      </c>
      <c r="I52" s="12"/>
      <c r="J52" s="12"/>
      <c r="K52" s="12"/>
      <c r="L52" s="12"/>
      <c r="M52" s="12"/>
      <c r="N52" s="21"/>
      <c r="O52" s="12"/>
      <c r="P52" s="1">
        <f t="shared" si="3"/>
        <v>0</v>
      </c>
      <c r="Q52" s="27">
        <f>+R52/1000</f>
        <v>0</v>
      </c>
      <c r="R52" s="27">
        <f>+S52+T52+U52+V52</f>
        <v>0</v>
      </c>
      <c r="S52" s="27"/>
      <c r="T52" s="27"/>
      <c r="U52" s="27"/>
      <c r="V52" s="27"/>
    </row>
    <row r="53" spans="1:25" hidden="1" x14ac:dyDescent="0.35">
      <c r="A53" s="11" t="s">
        <v>80</v>
      </c>
      <c r="B53" s="12" t="s">
        <v>95</v>
      </c>
      <c r="C53" s="12"/>
      <c r="D53" s="12"/>
      <c r="E53" s="16">
        <f>+Q53</f>
        <v>0</v>
      </c>
      <c r="F53" s="12"/>
      <c r="G53" s="12"/>
      <c r="H53" s="12">
        <f>+E53+F53-G53</f>
        <v>0</v>
      </c>
      <c r="I53" s="12"/>
      <c r="J53" s="12"/>
      <c r="K53" s="12"/>
      <c r="L53" s="12"/>
      <c r="M53" s="12"/>
      <c r="N53" s="21"/>
      <c r="O53" s="12"/>
      <c r="P53" s="1">
        <f t="shared" si="3"/>
        <v>0</v>
      </c>
      <c r="Q53" s="27">
        <f>+R53/1000</f>
        <v>0</v>
      </c>
      <c r="R53" s="27">
        <f>+S53+T53+U53+V53</f>
        <v>0</v>
      </c>
      <c r="S53" s="27"/>
      <c r="T53" s="27"/>
      <c r="U53" s="27"/>
      <c r="V53" s="27"/>
    </row>
    <row r="54" spans="1:25" hidden="1" x14ac:dyDescent="0.35">
      <c r="A54" s="11" t="s">
        <v>82</v>
      </c>
      <c r="B54" s="12" t="s">
        <v>96</v>
      </c>
      <c r="C54" s="12">
        <f t="shared" ref="C54:O54" si="41">+C55+C56</f>
        <v>0</v>
      </c>
      <c r="D54" s="12">
        <f t="shared" si="41"/>
        <v>0</v>
      </c>
      <c r="E54" s="16">
        <f t="shared" si="41"/>
        <v>0</v>
      </c>
      <c r="F54" s="12">
        <f t="shared" si="41"/>
        <v>0</v>
      </c>
      <c r="G54" s="12">
        <f t="shared" si="41"/>
        <v>0</v>
      </c>
      <c r="H54" s="12">
        <f t="shared" si="41"/>
        <v>0</v>
      </c>
      <c r="I54" s="12">
        <f t="shared" si="41"/>
        <v>0</v>
      </c>
      <c r="J54" s="12">
        <f t="shared" si="41"/>
        <v>0</v>
      </c>
      <c r="K54" s="12">
        <f t="shared" si="41"/>
        <v>0</v>
      </c>
      <c r="L54" s="12">
        <f t="shared" si="41"/>
        <v>0</v>
      </c>
      <c r="M54" s="12">
        <f t="shared" si="41"/>
        <v>0</v>
      </c>
      <c r="N54" s="21">
        <f t="shared" si="41"/>
        <v>0</v>
      </c>
      <c r="O54" s="12">
        <f t="shared" si="41"/>
        <v>0</v>
      </c>
      <c r="P54" s="1">
        <f t="shared" si="3"/>
        <v>0</v>
      </c>
      <c r="Q54" s="27">
        <f t="shared" ref="Q54:V54" si="42">+Q55+Q56</f>
        <v>0</v>
      </c>
      <c r="R54" s="27">
        <f t="shared" si="42"/>
        <v>0</v>
      </c>
      <c r="S54" s="27">
        <f t="shared" si="42"/>
        <v>0</v>
      </c>
      <c r="T54" s="27">
        <f t="shared" si="42"/>
        <v>0</v>
      </c>
      <c r="U54" s="27">
        <f t="shared" si="42"/>
        <v>0</v>
      </c>
      <c r="V54" s="27">
        <f t="shared" si="42"/>
        <v>0</v>
      </c>
    </row>
    <row r="55" spans="1:25" hidden="1" x14ac:dyDescent="0.35">
      <c r="A55" s="11" t="s">
        <v>84</v>
      </c>
      <c r="B55" s="12" t="s">
        <v>97</v>
      </c>
      <c r="C55" s="12"/>
      <c r="D55" s="12"/>
      <c r="E55" s="16">
        <f>+Q55</f>
        <v>0</v>
      </c>
      <c r="F55" s="12"/>
      <c r="G55" s="12"/>
      <c r="H55" s="12">
        <f>+E55+F55-G55</f>
        <v>0</v>
      </c>
      <c r="I55" s="12"/>
      <c r="J55" s="12"/>
      <c r="K55" s="12"/>
      <c r="L55" s="12"/>
      <c r="M55" s="12"/>
      <c r="N55" s="21"/>
      <c r="O55" s="12"/>
      <c r="P55" s="1">
        <f t="shared" si="3"/>
        <v>0</v>
      </c>
      <c r="Q55" s="27">
        <f>+R55/1000</f>
        <v>0</v>
      </c>
      <c r="R55" s="27">
        <f>+S55+T55+U55+V55</f>
        <v>0</v>
      </c>
      <c r="S55" s="27"/>
      <c r="T55" s="27"/>
      <c r="U55" s="27"/>
      <c r="V55" s="27"/>
    </row>
    <row r="56" spans="1:25" hidden="1" x14ac:dyDescent="0.35">
      <c r="A56" s="11" t="s">
        <v>88</v>
      </c>
      <c r="B56" s="12" t="s">
        <v>98</v>
      </c>
      <c r="C56" s="12"/>
      <c r="D56" s="12"/>
      <c r="E56" s="16">
        <f>+Q56</f>
        <v>0</v>
      </c>
      <c r="F56" s="12"/>
      <c r="G56" s="12"/>
      <c r="H56" s="12">
        <f>+E56+F56-G56</f>
        <v>0</v>
      </c>
      <c r="I56" s="12"/>
      <c r="J56" s="12"/>
      <c r="K56" s="12"/>
      <c r="L56" s="12"/>
      <c r="M56" s="12"/>
      <c r="N56" s="21"/>
      <c r="O56" s="12"/>
      <c r="P56" s="1">
        <f t="shared" si="3"/>
        <v>0</v>
      </c>
      <c r="Q56" s="27">
        <f>+R56/1000</f>
        <v>0</v>
      </c>
      <c r="R56" s="27">
        <f>+S56+T56+U56+V56</f>
        <v>0</v>
      </c>
      <c r="S56" s="27"/>
      <c r="T56" s="27"/>
      <c r="U56" s="27"/>
      <c r="V56" s="27"/>
    </row>
    <row r="57" spans="1:25" ht="21.45" hidden="1" x14ac:dyDescent="0.35">
      <c r="A57" s="11" t="s">
        <v>99</v>
      </c>
      <c r="B57" s="12" t="s">
        <v>100</v>
      </c>
      <c r="C57" s="12"/>
      <c r="D57" s="12"/>
      <c r="E57" s="16">
        <f>+Q57</f>
        <v>0</v>
      </c>
      <c r="F57" s="12"/>
      <c r="G57" s="12"/>
      <c r="H57" s="12">
        <f>+E57+F57-G57</f>
        <v>0</v>
      </c>
      <c r="I57" s="12"/>
      <c r="J57" s="12"/>
      <c r="K57" s="12"/>
      <c r="L57" s="12"/>
      <c r="M57" s="12"/>
      <c r="N57" s="21"/>
      <c r="O57" s="12"/>
      <c r="P57" s="1">
        <f t="shared" si="3"/>
        <v>0</v>
      </c>
      <c r="Q57" s="27">
        <f>+R57/1000</f>
        <v>0</v>
      </c>
      <c r="R57" s="27">
        <f>+S57+T57+U57+V57</f>
        <v>0</v>
      </c>
      <c r="S57" s="27"/>
      <c r="T57" s="27"/>
      <c r="U57" s="27"/>
      <c r="V57" s="27"/>
    </row>
    <row r="58" spans="1:25" hidden="1" x14ac:dyDescent="0.35">
      <c r="A58" s="11" t="s">
        <v>101</v>
      </c>
      <c r="B58" s="12" t="s">
        <v>102</v>
      </c>
      <c r="C58" s="12">
        <f t="shared" ref="C58:O58" si="43">+C59+C60+C61</f>
        <v>0</v>
      </c>
      <c r="D58" s="12">
        <f t="shared" si="43"/>
        <v>0</v>
      </c>
      <c r="E58" s="16">
        <f t="shared" si="43"/>
        <v>0</v>
      </c>
      <c r="F58" s="12">
        <f t="shared" si="43"/>
        <v>0</v>
      </c>
      <c r="G58" s="12">
        <f t="shared" si="43"/>
        <v>0</v>
      </c>
      <c r="H58" s="12">
        <f t="shared" si="43"/>
        <v>0</v>
      </c>
      <c r="I58" s="12">
        <f t="shared" si="43"/>
        <v>0</v>
      </c>
      <c r="J58" s="12">
        <f t="shared" si="43"/>
        <v>0</v>
      </c>
      <c r="K58" s="12">
        <f t="shared" si="43"/>
        <v>0</v>
      </c>
      <c r="L58" s="12">
        <f t="shared" si="43"/>
        <v>0</v>
      </c>
      <c r="M58" s="12">
        <f t="shared" si="43"/>
        <v>0</v>
      </c>
      <c r="N58" s="21">
        <f t="shared" si="43"/>
        <v>0</v>
      </c>
      <c r="O58" s="12">
        <f t="shared" si="43"/>
        <v>0</v>
      </c>
      <c r="P58" s="1">
        <f t="shared" si="3"/>
        <v>0</v>
      </c>
      <c r="Q58" s="27">
        <f t="shared" ref="Q58:V58" si="44">+Q59+Q60+Q61</f>
        <v>0</v>
      </c>
      <c r="R58" s="27">
        <f t="shared" si="44"/>
        <v>0</v>
      </c>
      <c r="S58" s="27">
        <f t="shared" si="44"/>
        <v>0</v>
      </c>
      <c r="T58" s="27">
        <f t="shared" si="44"/>
        <v>0</v>
      </c>
      <c r="U58" s="27">
        <f t="shared" si="44"/>
        <v>0</v>
      </c>
      <c r="V58" s="27">
        <f t="shared" si="44"/>
        <v>0</v>
      </c>
    </row>
    <row r="59" spans="1:25" hidden="1" x14ac:dyDescent="0.35">
      <c r="A59" s="11" t="s">
        <v>5</v>
      </c>
      <c r="B59" s="12" t="s">
        <v>103</v>
      </c>
      <c r="C59" s="12"/>
      <c r="D59" s="12"/>
      <c r="E59" s="16">
        <f>+Q59</f>
        <v>0</v>
      </c>
      <c r="F59" s="12"/>
      <c r="G59" s="12"/>
      <c r="H59" s="12">
        <f>+E59+F59-G59</f>
        <v>0</v>
      </c>
      <c r="I59" s="12"/>
      <c r="J59" s="12"/>
      <c r="K59" s="12"/>
      <c r="L59" s="12"/>
      <c r="M59" s="12"/>
      <c r="N59" s="21"/>
      <c r="O59" s="12"/>
      <c r="P59" s="1">
        <f t="shared" si="3"/>
        <v>0</v>
      </c>
      <c r="Q59" s="27">
        <f>+R59/1000</f>
        <v>0</v>
      </c>
      <c r="R59" s="27">
        <f>+S59+T59+U59+V59</f>
        <v>0</v>
      </c>
      <c r="S59" s="27"/>
      <c r="T59" s="27"/>
      <c r="U59" s="27"/>
      <c r="V59" s="27"/>
    </row>
    <row r="60" spans="1:25" hidden="1" x14ac:dyDescent="0.35">
      <c r="A60" s="11" t="s">
        <v>6</v>
      </c>
      <c r="B60" s="12" t="s">
        <v>104</v>
      </c>
      <c r="C60" s="12"/>
      <c r="D60" s="12"/>
      <c r="E60" s="16">
        <f>+Q60</f>
        <v>0</v>
      </c>
      <c r="F60" s="12"/>
      <c r="G60" s="12"/>
      <c r="H60" s="12">
        <f>+E60+F60-G60</f>
        <v>0</v>
      </c>
      <c r="I60" s="12"/>
      <c r="J60" s="12"/>
      <c r="K60" s="12"/>
      <c r="L60" s="12"/>
      <c r="M60" s="12"/>
      <c r="N60" s="21"/>
      <c r="O60" s="12"/>
      <c r="P60" s="1">
        <f t="shared" si="3"/>
        <v>0</v>
      </c>
      <c r="Q60" s="27">
        <f>+R60/1000</f>
        <v>0</v>
      </c>
      <c r="R60" s="27">
        <f>+S60+T60+U60+V60</f>
        <v>0</v>
      </c>
      <c r="S60" s="27"/>
      <c r="T60" s="27"/>
      <c r="U60" s="27"/>
      <c r="V60" s="27"/>
    </row>
    <row r="61" spans="1:25" hidden="1" x14ac:dyDescent="0.35">
      <c r="A61" s="11" t="s">
        <v>105</v>
      </c>
      <c r="B61" s="12" t="s">
        <v>106</v>
      </c>
      <c r="C61" s="12"/>
      <c r="D61" s="12"/>
      <c r="E61" s="16">
        <f>+Q61</f>
        <v>0</v>
      </c>
      <c r="F61" s="12"/>
      <c r="G61" s="12"/>
      <c r="H61" s="12">
        <f>+E61+F61-G61</f>
        <v>0</v>
      </c>
      <c r="I61" s="12"/>
      <c r="J61" s="12"/>
      <c r="K61" s="12"/>
      <c r="L61" s="12"/>
      <c r="M61" s="12"/>
      <c r="N61" s="21"/>
      <c r="O61" s="12"/>
      <c r="P61" s="1">
        <f t="shared" si="3"/>
        <v>0</v>
      </c>
      <c r="Q61" s="27">
        <f>+R61/1000</f>
        <v>0</v>
      </c>
      <c r="R61" s="27">
        <f>+S61+T61+U61+V61</f>
        <v>0</v>
      </c>
      <c r="S61" s="27"/>
      <c r="T61" s="27"/>
      <c r="U61" s="27"/>
      <c r="V61" s="27"/>
    </row>
    <row r="62" spans="1:25" ht="21.45" x14ac:dyDescent="0.35">
      <c r="A62" s="71" t="s">
        <v>471</v>
      </c>
      <c r="B62" s="8" t="s">
        <v>14</v>
      </c>
      <c r="C62" s="46">
        <f t="shared" ref="C62:O62" si="45">+C63+C131+C175+C183+C185+C207+C223</f>
        <v>0</v>
      </c>
      <c r="D62" s="46">
        <f t="shared" si="45"/>
        <v>0</v>
      </c>
      <c r="E62" s="47">
        <f t="shared" si="45"/>
        <v>1883892</v>
      </c>
      <c r="F62" s="46">
        <f t="shared" si="45"/>
        <v>0</v>
      </c>
      <c r="G62" s="46">
        <f t="shared" si="45"/>
        <v>0</v>
      </c>
      <c r="H62" s="46">
        <f t="shared" si="45"/>
        <v>1883892</v>
      </c>
      <c r="I62" s="46">
        <f t="shared" si="45"/>
        <v>61927.031999999999</v>
      </c>
      <c r="J62" s="46">
        <f t="shared" si="45"/>
        <v>0</v>
      </c>
      <c r="K62" s="46">
        <f t="shared" si="45"/>
        <v>0</v>
      </c>
      <c r="L62" s="46">
        <f t="shared" si="45"/>
        <v>0</v>
      </c>
      <c r="M62" s="46">
        <f t="shared" si="45"/>
        <v>0</v>
      </c>
      <c r="N62" s="46">
        <f>+N63+N131+N175+N183+N185+N207+N223</f>
        <v>0</v>
      </c>
      <c r="O62" s="46">
        <f t="shared" si="45"/>
        <v>0</v>
      </c>
      <c r="P62" s="1">
        <f t="shared" si="3"/>
        <v>1</v>
      </c>
      <c r="Q62" s="27">
        <f t="shared" ref="Q62:V62" si="46">+Q63+Q131+Q175+Q183+Q185+Q207+Q223</f>
        <v>1883892</v>
      </c>
      <c r="R62" s="27">
        <f t="shared" si="46"/>
        <v>1883892000</v>
      </c>
      <c r="S62" s="59">
        <f t="shared" si="46"/>
        <v>234457500</v>
      </c>
      <c r="T62" s="59">
        <f t="shared" si="46"/>
        <v>219302500</v>
      </c>
      <c r="U62" s="60">
        <f>+U63+U131+U175+U183+U185+U207+U223</f>
        <v>220698000</v>
      </c>
      <c r="V62" s="27">
        <f t="shared" si="46"/>
        <v>1209434000</v>
      </c>
      <c r="W62" s="3">
        <f>+Q62-E62</f>
        <v>0</v>
      </c>
      <c r="X62" s="62"/>
      <c r="Y62" s="61"/>
    </row>
    <row r="63" spans="1:25" ht="21.45" x14ac:dyDescent="0.35">
      <c r="A63" s="11" t="s">
        <v>472</v>
      </c>
      <c r="B63" s="12" t="s">
        <v>107</v>
      </c>
      <c r="C63" s="48">
        <f t="shared" ref="C63:O63" si="47">+C64+C67+C73+C90+C103+C124</f>
        <v>0</v>
      </c>
      <c r="D63" s="48">
        <f t="shared" si="47"/>
        <v>0</v>
      </c>
      <c r="E63" s="49">
        <f t="shared" si="47"/>
        <v>1763892</v>
      </c>
      <c r="F63" s="48">
        <f t="shared" si="47"/>
        <v>0</v>
      </c>
      <c r="G63" s="48">
        <f t="shared" si="47"/>
        <v>0</v>
      </c>
      <c r="H63" s="48">
        <f t="shared" si="47"/>
        <v>1763892</v>
      </c>
      <c r="I63" s="48">
        <f t="shared" si="47"/>
        <v>61927.031999999999</v>
      </c>
      <c r="J63" s="48">
        <f t="shared" si="47"/>
        <v>0</v>
      </c>
      <c r="K63" s="48">
        <f t="shared" si="47"/>
        <v>0</v>
      </c>
      <c r="L63" s="48">
        <f t="shared" si="47"/>
        <v>0</v>
      </c>
      <c r="M63" s="48">
        <f t="shared" si="47"/>
        <v>0</v>
      </c>
      <c r="N63" s="48">
        <f>+N64+N67+N73+N90+N103+N124</f>
        <v>0</v>
      </c>
      <c r="O63" s="48">
        <f t="shared" si="47"/>
        <v>0</v>
      </c>
      <c r="P63" s="1">
        <f t="shared" si="3"/>
        <v>1</v>
      </c>
      <c r="Q63" s="27">
        <f t="shared" ref="Q63:V63" si="48">+Q64+Q67+Q73+Q90+Q103+Q124</f>
        <v>1763892</v>
      </c>
      <c r="R63" s="27">
        <f t="shared" si="48"/>
        <v>1763892000</v>
      </c>
      <c r="S63" s="57">
        <f t="shared" si="48"/>
        <v>204457500</v>
      </c>
      <c r="T63" s="57">
        <f t="shared" si="48"/>
        <v>189302500</v>
      </c>
      <c r="U63" s="27">
        <f>+U64+U67+U73+U90+U103+U124</f>
        <v>190698000</v>
      </c>
      <c r="V63" s="27">
        <f t="shared" si="48"/>
        <v>1179434000</v>
      </c>
      <c r="W63" s="3">
        <f>+Q63-E63</f>
        <v>0</v>
      </c>
    </row>
    <row r="64" spans="1:25" ht="15.45" x14ac:dyDescent="0.35">
      <c r="A64" s="11" t="s">
        <v>444</v>
      </c>
      <c r="B64" s="12" t="s">
        <v>108</v>
      </c>
      <c r="C64" s="48">
        <f t="shared" ref="C64:O64" si="49">+C65+C66</f>
        <v>0</v>
      </c>
      <c r="D64" s="48">
        <f t="shared" si="49"/>
        <v>0</v>
      </c>
      <c r="E64" s="64">
        <f t="shared" si="49"/>
        <v>64251</v>
      </c>
      <c r="F64" s="48">
        <f t="shared" si="49"/>
        <v>0</v>
      </c>
      <c r="G64" s="48">
        <f t="shared" si="49"/>
        <v>0</v>
      </c>
      <c r="H64" s="48">
        <f t="shared" si="49"/>
        <v>64251</v>
      </c>
      <c r="I64" s="48">
        <f t="shared" si="49"/>
        <v>61927.031999999999</v>
      </c>
      <c r="J64" s="48">
        <f t="shared" si="49"/>
        <v>0</v>
      </c>
      <c r="K64" s="48">
        <f t="shared" si="49"/>
        <v>0</v>
      </c>
      <c r="L64" s="48">
        <f t="shared" si="49"/>
        <v>0</v>
      </c>
      <c r="M64" s="48">
        <f t="shared" si="49"/>
        <v>0</v>
      </c>
      <c r="N64" s="48">
        <f t="shared" si="49"/>
        <v>0</v>
      </c>
      <c r="O64" s="48">
        <f t="shared" si="49"/>
        <v>0</v>
      </c>
      <c r="P64" s="1">
        <f t="shared" si="3"/>
        <v>1</v>
      </c>
      <c r="Q64" s="27">
        <f t="shared" ref="Q64:V64" si="50">+Q65+Q66</f>
        <v>64251</v>
      </c>
      <c r="R64" s="27">
        <f t="shared" si="50"/>
        <v>64251000</v>
      </c>
      <c r="S64" s="57">
        <f t="shared" si="50"/>
        <v>16062000</v>
      </c>
      <c r="T64" s="57">
        <f t="shared" si="50"/>
        <v>16062000</v>
      </c>
      <c r="U64" s="60">
        <f t="shared" si="50"/>
        <v>16062000</v>
      </c>
      <c r="V64" s="27">
        <f t="shared" si="50"/>
        <v>16065000</v>
      </c>
      <c r="W64" s="3">
        <f>+Q64-E64</f>
        <v>0</v>
      </c>
    </row>
    <row r="65" spans="1:23" ht="21.45" x14ac:dyDescent="0.35">
      <c r="A65" s="11" t="s">
        <v>445</v>
      </c>
      <c r="B65" s="12" t="s">
        <v>109</v>
      </c>
      <c r="C65" s="48"/>
      <c r="D65" s="48"/>
      <c r="E65" s="64">
        <f>+Q65</f>
        <v>64251</v>
      </c>
      <c r="F65" s="48"/>
      <c r="G65" s="48"/>
      <c r="H65" s="48">
        <f>+E65+F65-G65</f>
        <v>64251</v>
      </c>
      <c r="I65" s="48">
        <v>61927.031999999999</v>
      </c>
      <c r="J65" s="48"/>
      <c r="K65" s="48"/>
      <c r="L65" s="48"/>
      <c r="M65" s="48"/>
      <c r="N65" s="48"/>
      <c r="O65" s="48"/>
      <c r="P65" s="1">
        <f t="shared" si="3"/>
        <v>1</v>
      </c>
      <c r="Q65" s="27">
        <f>+R65/1000</f>
        <v>64251</v>
      </c>
      <c r="R65" s="27">
        <f>+S65+T65+U65+V65</f>
        <v>64251000</v>
      </c>
      <c r="S65" s="57" t="s">
        <v>366</v>
      </c>
      <c r="T65" s="57" t="s">
        <v>381</v>
      </c>
      <c r="U65" s="60">
        <v>16062000</v>
      </c>
      <c r="V65" s="27">
        <v>16065000</v>
      </c>
      <c r="W65" s="3">
        <f>+Q65-E65</f>
        <v>0</v>
      </c>
    </row>
    <row r="66" spans="1:23" hidden="1" x14ac:dyDescent="0.35">
      <c r="A66" s="11" t="s">
        <v>110</v>
      </c>
      <c r="B66" s="12" t="s">
        <v>111</v>
      </c>
      <c r="C66" s="12"/>
      <c r="D66" s="12"/>
      <c r="E66" s="16">
        <f>+Q66</f>
        <v>0</v>
      </c>
      <c r="F66" s="12"/>
      <c r="G66" s="12"/>
      <c r="H66" s="12">
        <f>+E66+F66-G66</f>
        <v>0</v>
      </c>
      <c r="I66" s="12"/>
      <c r="J66" s="12"/>
      <c r="K66" s="12"/>
      <c r="L66" s="12"/>
      <c r="M66" s="12"/>
      <c r="N66" s="21"/>
      <c r="O66" s="12"/>
      <c r="P66" s="1">
        <f t="shared" si="3"/>
        <v>0</v>
      </c>
      <c r="Q66" s="27">
        <f>+R66/1000</f>
        <v>0</v>
      </c>
      <c r="R66" s="27">
        <f>+S66+T66+U66+V66</f>
        <v>0</v>
      </c>
      <c r="S66" s="27"/>
      <c r="T66" s="27"/>
      <c r="U66" s="27"/>
      <c r="V66" s="27"/>
    </row>
    <row r="67" spans="1:23" ht="21.45" x14ac:dyDescent="0.35">
      <c r="A67" s="11" t="s">
        <v>474</v>
      </c>
      <c r="B67" s="12" t="s">
        <v>112</v>
      </c>
      <c r="C67" s="48">
        <f t="shared" ref="C67:O67" si="51">+C68+C69+C70+C71+C72</f>
        <v>0</v>
      </c>
      <c r="D67" s="48">
        <f t="shared" si="51"/>
        <v>0</v>
      </c>
      <c r="E67" s="64">
        <f t="shared" si="51"/>
        <v>214612</v>
      </c>
      <c r="F67" s="48">
        <f t="shared" si="51"/>
        <v>0</v>
      </c>
      <c r="G67" s="48">
        <f t="shared" si="51"/>
        <v>0</v>
      </c>
      <c r="H67" s="48">
        <f t="shared" si="51"/>
        <v>214612</v>
      </c>
      <c r="I67" s="48">
        <f t="shared" si="51"/>
        <v>0</v>
      </c>
      <c r="J67" s="48">
        <f t="shared" si="51"/>
        <v>0</v>
      </c>
      <c r="K67" s="48">
        <f t="shared" si="51"/>
        <v>0</v>
      </c>
      <c r="L67" s="48">
        <f t="shared" si="51"/>
        <v>0</v>
      </c>
      <c r="M67" s="48">
        <f t="shared" si="51"/>
        <v>0</v>
      </c>
      <c r="N67" s="48">
        <f t="shared" si="51"/>
        <v>0</v>
      </c>
      <c r="O67" s="48">
        <f t="shared" si="51"/>
        <v>0</v>
      </c>
      <c r="P67" s="1">
        <f t="shared" si="3"/>
        <v>1</v>
      </c>
      <c r="Q67" s="27">
        <f t="shared" ref="Q67:V67" si="52">+Q68+Q69+Q70+Q71+Q72</f>
        <v>214612</v>
      </c>
      <c r="R67" s="27">
        <f t="shared" si="52"/>
        <v>214612000</v>
      </c>
      <c r="S67" s="57">
        <f t="shared" si="52"/>
        <v>53633000</v>
      </c>
      <c r="T67" s="57">
        <f t="shared" si="52"/>
        <v>53633000</v>
      </c>
      <c r="U67" s="27">
        <f t="shared" si="52"/>
        <v>53633000</v>
      </c>
      <c r="V67" s="27">
        <f t="shared" si="52"/>
        <v>53713000</v>
      </c>
      <c r="W67" s="3">
        <f>+Q67-E67</f>
        <v>0</v>
      </c>
    </row>
    <row r="68" spans="1:23" ht="15.45" x14ac:dyDescent="0.35">
      <c r="A68" s="11" t="s">
        <v>518</v>
      </c>
      <c r="B68" s="12" t="s">
        <v>113</v>
      </c>
      <c r="C68" s="48"/>
      <c r="D68" s="48"/>
      <c r="E68" s="64">
        <f>+Q68</f>
        <v>189000</v>
      </c>
      <c r="F68" s="48"/>
      <c r="G68" s="48"/>
      <c r="H68" s="48">
        <f>+E68+F68-G68</f>
        <v>189000</v>
      </c>
      <c r="I68" s="48"/>
      <c r="J68" s="48"/>
      <c r="K68" s="48"/>
      <c r="L68" s="48"/>
      <c r="M68" s="48"/>
      <c r="N68" s="48"/>
      <c r="O68" s="48"/>
      <c r="P68" s="1">
        <f t="shared" si="3"/>
        <v>1</v>
      </c>
      <c r="Q68" s="27">
        <f>+R68/1000</f>
        <v>189000</v>
      </c>
      <c r="R68" s="27">
        <f>+S68+T68+U68+V68</f>
        <v>189000000</v>
      </c>
      <c r="S68" s="57" t="s">
        <v>367</v>
      </c>
      <c r="T68" s="57" t="s">
        <v>382</v>
      </c>
      <c r="U68" s="60">
        <v>47250000</v>
      </c>
      <c r="V68" s="27">
        <v>47250000</v>
      </c>
      <c r="W68" s="3">
        <f>+Q68-E68</f>
        <v>0</v>
      </c>
    </row>
    <row r="69" spans="1:23" ht="15.45" x14ac:dyDescent="0.35">
      <c r="A69" s="11" t="s">
        <v>448</v>
      </c>
      <c r="B69" s="12" t="s">
        <v>114</v>
      </c>
      <c r="C69" s="48"/>
      <c r="D69" s="48"/>
      <c r="E69" s="64">
        <f>+Q69</f>
        <v>21660</v>
      </c>
      <c r="F69" s="48"/>
      <c r="G69" s="48"/>
      <c r="H69" s="48">
        <f>+E69+F69-G69</f>
        <v>21660</v>
      </c>
      <c r="I69" s="48"/>
      <c r="J69" s="48"/>
      <c r="K69" s="48"/>
      <c r="L69" s="48"/>
      <c r="M69" s="48"/>
      <c r="N69" s="48"/>
      <c r="O69" s="48"/>
      <c r="P69" s="1">
        <f t="shared" si="3"/>
        <v>1</v>
      </c>
      <c r="Q69" s="27">
        <f>+R69/1000</f>
        <v>21660</v>
      </c>
      <c r="R69" s="27">
        <f>+S69+T69+U69+V69</f>
        <v>21660000</v>
      </c>
      <c r="S69" s="57" t="s">
        <v>368</v>
      </c>
      <c r="T69" s="57" t="s">
        <v>383</v>
      </c>
      <c r="U69" s="60">
        <v>5400000</v>
      </c>
      <c r="V69" s="27">
        <v>5460000</v>
      </c>
      <c r="W69" s="3">
        <f>+Q69-E69</f>
        <v>0</v>
      </c>
    </row>
    <row r="70" spans="1:23" hidden="1" x14ac:dyDescent="0.35">
      <c r="A70" s="11" t="s">
        <v>115</v>
      </c>
      <c r="B70" s="12" t="s">
        <v>116</v>
      </c>
      <c r="C70" s="12"/>
      <c r="D70" s="12"/>
      <c r="E70" s="16">
        <f>+Q70</f>
        <v>0</v>
      </c>
      <c r="F70" s="12"/>
      <c r="G70" s="12"/>
      <c r="H70" s="12">
        <f>+E70+F70-G70</f>
        <v>0</v>
      </c>
      <c r="I70" s="12"/>
      <c r="J70" s="12"/>
      <c r="K70" s="12"/>
      <c r="L70" s="12"/>
      <c r="M70" s="12"/>
      <c r="N70" s="21"/>
      <c r="O70" s="12"/>
      <c r="P70" s="1">
        <f t="shared" si="3"/>
        <v>0</v>
      </c>
      <c r="Q70" s="27">
        <f>+R70/1000</f>
        <v>0</v>
      </c>
      <c r="R70" s="27">
        <f>+S70+T70+U70+V70</f>
        <v>0</v>
      </c>
      <c r="S70" s="27"/>
      <c r="T70" s="27"/>
      <c r="U70" s="27"/>
      <c r="V70" s="27"/>
    </row>
    <row r="71" spans="1:23" ht="15.45" x14ac:dyDescent="0.35">
      <c r="A71" s="11" t="s">
        <v>449</v>
      </c>
      <c r="B71" s="12" t="s">
        <v>117</v>
      </c>
      <c r="C71" s="48"/>
      <c r="D71" s="48"/>
      <c r="E71" s="64">
        <f>+Q71</f>
        <v>444</v>
      </c>
      <c r="F71" s="48"/>
      <c r="G71" s="48"/>
      <c r="H71" s="48">
        <f>+E71+F71-G71</f>
        <v>444</v>
      </c>
      <c r="I71" s="48"/>
      <c r="J71" s="48"/>
      <c r="K71" s="48"/>
      <c r="L71" s="48"/>
      <c r="M71" s="48"/>
      <c r="N71" s="48"/>
      <c r="O71" s="48"/>
      <c r="P71" s="1">
        <f t="shared" ref="P71:P134" si="53">IF(+C71+D71+E71+F71+G71+H71+I71+J71+K71+L71+M71+N71&lt;&gt;0,1,0)</f>
        <v>1</v>
      </c>
      <c r="Q71" s="27">
        <f>+R71/1000</f>
        <v>444</v>
      </c>
      <c r="R71" s="27">
        <f>+S71+T71+U71+V71</f>
        <v>444000</v>
      </c>
      <c r="S71" s="57" t="s">
        <v>369</v>
      </c>
      <c r="T71" s="57" t="s">
        <v>384</v>
      </c>
      <c r="U71" s="60">
        <v>111000</v>
      </c>
      <c r="V71" s="27">
        <v>111000</v>
      </c>
      <c r="W71" s="3">
        <f>+Q71-E71</f>
        <v>0</v>
      </c>
    </row>
    <row r="72" spans="1:23" ht="49.5" customHeight="1" x14ac:dyDescent="0.35">
      <c r="A72" s="11" t="s">
        <v>519</v>
      </c>
      <c r="B72" s="12" t="s">
        <v>118</v>
      </c>
      <c r="C72" s="48"/>
      <c r="D72" s="48"/>
      <c r="E72" s="64">
        <f>+Q72</f>
        <v>3508</v>
      </c>
      <c r="F72" s="48"/>
      <c r="G72" s="48"/>
      <c r="H72" s="48">
        <f>+E72+F72-G72</f>
        <v>3508</v>
      </c>
      <c r="I72" s="48"/>
      <c r="J72" s="48"/>
      <c r="K72" s="48"/>
      <c r="L72" s="48"/>
      <c r="M72" s="48"/>
      <c r="N72" s="48"/>
      <c r="O72" s="48"/>
      <c r="P72" s="1">
        <f t="shared" si="53"/>
        <v>1</v>
      </c>
      <c r="Q72" s="27">
        <f>+R72/1000</f>
        <v>3508</v>
      </c>
      <c r="R72" s="27">
        <f>+S72+T72+U72+V72</f>
        <v>3508000</v>
      </c>
      <c r="S72" s="57" t="s">
        <v>370</v>
      </c>
      <c r="T72" s="57" t="s">
        <v>385</v>
      </c>
      <c r="U72" s="60">
        <v>872000</v>
      </c>
      <c r="V72" s="27">
        <v>892000</v>
      </c>
      <c r="W72" s="3">
        <f>+Q72-E72</f>
        <v>0</v>
      </c>
    </row>
    <row r="73" spans="1:23" ht="15.45" x14ac:dyDescent="0.35">
      <c r="A73" s="11" t="s">
        <v>520</v>
      </c>
      <c r="B73" s="12" t="s">
        <v>119</v>
      </c>
      <c r="C73" s="48">
        <f t="shared" ref="C73:O73" si="54">+C74+C75+C78+C81+C89</f>
        <v>0</v>
      </c>
      <c r="D73" s="48">
        <f t="shared" si="54"/>
        <v>0</v>
      </c>
      <c r="E73" s="64">
        <f t="shared" si="54"/>
        <v>76600</v>
      </c>
      <c r="F73" s="48">
        <f t="shared" si="54"/>
        <v>0</v>
      </c>
      <c r="G73" s="48">
        <f t="shared" si="54"/>
        <v>0</v>
      </c>
      <c r="H73" s="48">
        <f t="shared" si="54"/>
        <v>76600</v>
      </c>
      <c r="I73" s="48">
        <f t="shared" si="54"/>
        <v>0</v>
      </c>
      <c r="J73" s="48">
        <f t="shared" si="54"/>
        <v>0</v>
      </c>
      <c r="K73" s="48">
        <f t="shared" si="54"/>
        <v>0</v>
      </c>
      <c r="L73" s="48">
        <f t="shared" si="54"/>
        <v>0</v>
      </c>
      <c r="M73" s="48">
        <f t="shared" si="54"/>
        <v>0</v>
      </c>
      <c r="N73" s="48">
        <f t="shared" si="54"/>
        <v>0</v>
      </c>
      <c r="O73" s="48">
        <f t="shared" si="54"/>
        <v>0</v>
      </c>
      <c r="P73" s="1">
        <f t="shared" si="53"/>
        <v>1</v>
      </c>
      <c r="Q73" s="27">
        <f t="shared" ref="Q73:V73" si="55">+Q74+Q75+Q78+Q81+Q89</f>
        <v>76600</v>
      </c>
      <c r="R73" s="27">
        <f t="shared" si="55"/>
        <v>76600000</v>
      </c>
      <c r="S73" s="57">
        <f t="shared" si="55"/>
        <v>20350000</v>
      </c>
      <c r="T73" s="57">
        <f t="shared" si="55"/>
        <v>18750000</v>
      </c>
      <c r="U73" s="27">
        <f t="shared" si="55"/>
        <v>18750000</v>
      </c>
      <c r="V73" s="27">
        <f t="shared" si="55"/>
        <v>18750000</v>
      </c>
      <c r="W73" s="3">
        <f>+Q73-E73</f>
        <v>0</v>
      </c>
    </row>
    <row r="74" spans="1:23" hidden="1" x14ac:dyDescent="0.35">
      <c r="A74" s="11" t="s">
        <v>120</v>
      </c>
      <c r="B74" s="12" t="s">
        <v>121</v>
      </c>
      <c r="C74" s="12"/>
      <c r="D74" s="12"/>
      <c r="E74" s="16">
        <f>+Q74</f>
        <v>0</v>
      </c>
      <c r="F74" s="12"/>
      <c r="G74" s="12"/>
      <c r="H74" s="12">
        <f>+E74+F74-G74</f>
        <v>0</v>
      </c>
      <c r="I74" s="12"/>
      <c r="J74" s="12"/>
      <c r="K74" s="12"/>
      <c r="L74" s="12"/>
      <c r="M74" s="12"/>
      <c r="N74" s="21"/>
      <c r="O74" s="12"/>
      <c r="P74" s="1">
        <f t="shared" si="53"/>
        <v>0</v>
      </c>
      <c r="Q74" s="27">
        <f>+R74/1000</f>
        <v>0</v>
      </c>
      <c r="R74" s="27">
        <f>+S74+T74+U74+V74</f>
        <v>0</v>
      </c>
      <c r="S74" s="27"/>
      <c r="T74" s="27"/>
      <c r="U74" s="27"/>
      <c r="V74" s="27"/>
    </row>
    <row r="75" spans="1:23" ht="15.45" x14ac:dyDescent="0.35">
      <c r="A75" s="11" t="s">
        <v>521</v>
      </c>
      <c r="B75" s="12" t="s">
        <v>122</v>
      </c>
      <c r="C75" s="48">
        <f t="shared" ref="C75:O75" si="56">+C76+C77</f>
        <v>0</v>
      </c>
      <c r="D75" s="48">
        <f t="shared" si="56"/>
        <v>0</v>
      </c>
      <c r="E75" s="64">
        <f t="shared" si="56"/>
        <v>21600</v>
      </c>
      <c r="F75" s="48">
        <f t="shared" si="56"/>
        <v>0</v>
      </c>
      <c r="G75" s="48">
        <f t="shared" si="56"/>
        <v>0</v>
      </c>
      <c r="H75" s="48">
        <f t="shared" si="56"/>
        <v>21600</v>
      </c>
      <c r="I75" s="48">
        <f t="shared" si="56"/>
        <v>0</v>
      </c>
      <c r="J75" s="48">
        <f t="shared" si="56"/>
        <v>0</v>
      </c>
      <c r="K75" s="48">
        <f t="shared" si="56"/>
        <v>0</v>
      </c>
      <c r="L75" s="48">
        <f t="shared" si="56"/>
        <v>0</v>
      </c>
      <c r="M75" s="48">
        <f t="shared" si="56"/>
        <v>0</v>
      </c>
      <c r="N75" s="48">
        <f t="shared" si="56"/>
        <v>0</v>
      </c>
      <c r="O75" s="48">
        <f t="shared" si="56"/>
        <v>0</v>
      </c>
      <c r="P75" s="1">
        <f t="shared" si="53"/>
        <v>1</v>
      </c>
      <c r="Q75" s="27">
        <f t="shared" ref="Q75:V75" si="57">+Q76+Q77</f>
        <v>21600</v>
      </c>
      <c r="R75" s="27">
        <f t="shared" si="57"/>
        <v>21600000</v>
      </c>
      <c r="S75" s="57">
        <f t="shared" si="57"/>
        <v>6600000</v>
      </c>
      <c r="T75" s="57">
        <f t="shared" si="57"/>
        <v>5000000</v>
      </c>
      <c r="U75" s="27">
        <f t="shared" si="57"/>
        <v>5000000</v>
      </c>
      <c r="V75" s="27">
        <f t="shared" si="57"/>
        <v>5000000</v>
      </c>
      <c r="W75" s="3">
        <f>+Q75-E75</f>
        <v>0</v>
      </c>
    </row>
    <row r="76" spans="1:23" hidden="1" x14ac:dyDescent="0.35">
      <c r="A76" s="11" t="s">
        <v>78</v>
      </c>
      <c r="B76" s="12" t="s">
        <v>123</v>
      </c>
      <c r="C76" s="12"/>
      <c r="D76" s="12"/>
      <c r="E76" s="16">
        <f>+Q76</f>
        <v>0</v>
      </c>
      <c r="F76" s="12"/>
      <c r="G76" s="12"/>
      <c r="H76" s="12">
        <f>+E76+F76-G76</f>
        <v>0</v>
      </c>
      <c r="I76" s="12"/>
      <c r="J76" s="12"/>
      <c r="K76" s="12"/>
      <c r="L76" s="12"/>
      <c r="M76" s="12"/>
      <c r="N76" s="21"/>
      <c r="O76" s="12"/>
      <c r="P76" s="1">
        <f t="shared" si="53"/>
        <v>0</v>
      </c>
      <c r="Q76" s="27">
        <f>+R76/1000</f>
        <v>0</v>
      </c>
      <c r="R76" s="27">
        <f>+S76+T76+U76+V76</f>
        <v>0</v>
      </c>
      <c r="S76" s="27"/>
      <c r="T76" s="27"/>
      <c r="U76" s="27"/>
      <c r="V76" s="27"/>
    </row>
    <row r="77" spans="1:23" ht="15.45" x14ac:dyDescent="0.35">
      <c r="A77" s="11" t="s">
        <v>522</v>
      </c>
      <c r="B77" s="12" t="s">
        <v>124</v>
      </c>
      <c r="C77" s="48"/>
      <c r="D77" s="48"/>
      <c r="E77" s="64">
        <f>+Q77</f>
        <v>21600</v>
      </c>
      <c r="F77" s="48"/>
      <c r="G77" s="48"/>
      <c r="H77" s="48">
        <f>+E77+F77-G77</f>
        <v>21600</v>
      </c>
      <c r="I77" s="48"/>
      <c r="J77" s="48"/>
      <c r="K77" s="48"/>
      <c r="L77" s="48"/>
      <c r="M77" s="48"/>
      <c r="N77" s="48"/>
      <c r="O77" s="48"/>
      <c r="P77" s="1">
        <f t="shared" si="53"/>
        <v>1</v>
      </c>
      <c r="Q77" s="27">
        <f>+R77/1000</f>
        <v>21600</v>
      </c>
      <c r="R77" s="27">
        <f>+S77+T77+U77+V77</f>
        <v>21600000</v>
      </c>
      <c r="S77" s="57">
        <v>6600000</v>
      </c>
      <c r="T77" s="57">
        <v>5000000</v>
      </c>
      <c r="U77" s="60">
        <v>5000000</v>
      </c>
      <c r="V77" s="27">
        <v>5000000</v>
      </c>
      <c r="W77" s="3">
        <f>+Q77-E77</f>
        <v>0</v>
      </c>
    </row>
    <row r="78" spans="1:23" hidden="1" x14ac:dyDescent="0.35">
      <c r="A78" s="11" t="s">
        <v>82</v>
      </c>
      <c r="B78" s="12" t="s">
        <v>125</v>
      </c>
      <c r="C78" s="12">
        <f t="shared" ref="C78:O78" si="58">+C79+C80</f>
        <v>0</v>
      </c>
      <c r="D78" s="12">
        <f t="shared" si="58"/>
        <v>0</v>
      </c>
      <c r="E78" s="16">
        <f t="shared" si="58"/>
        <v>0</v>
      </c>
      <c r="F78" s="12">
        <f t="shared" si="58"/>
        <v>0</v>
      </c>
      <c r="G78" s="12">
        <f t="shared" si="58"/>
        <v>0</v>
      </c>
      <c r="H78" s="12">
        <f t="shared" si="58"/>
        <v>0</v>
      </c>
      <c r="I78" s="12">
        <f t="shared" si="58"/>
        <v>0</v>
      </c>
      <c r="J78" s="12">
        <f t="shared" si="58"/>
        <v>0</v>
      </c>
      <c r="K78" s="12">
        <f t="shared" si="58"/>
        <v>0</v>
      </c>
      <c r="L78" s="12">
        <f t="shared" si="58"/>
        <v>0</v>
      </c>
      <c r="M78" s="12">
        <f t="shared" si="58"/>
        <v>0</v>
      </c>
      <c r="N78" s="21">
        <f t="shared" si="58"/>
        <v>0</v>
      </c>
      <c r="O78" s="12">
        <f t="shared" si="58"/>
        <v>0</v>
      </c>
      <c r="P78" s="1">
        <f t="shared" si="53"/>
        <v>0</v>
      </c>
      <c r="Q78" s="27">
        <f t="shared" ref="Q78:V78" si="59">+Q79+Q80</f>
        <v>0</v>
      </c>
      <c r="R78" s="27">
        <f t="shared" si="59"/>
        <v>0</v>
      </c>
      <c r="S78" s="27">
        <f t="shared" si="59"/>
        <v>0</v>
      </c>
      <c r="T78" s="27">
        <f t="shared" si="59"/>
        <v>0</v>
      </c>
      <c r="U78" s="27">
        <f t="shared" si="59"/>
        <v>0</v>
      </c>
      <c r="V78" s="27">
        <f t="shared" si="59"/>
        <v>0</v>
      </c>
    </row>
    <row r="79" spans="1:23" hidden="1" x14ac:dyDescent="0.35">
      <c r="A79" s="11" t="s">
        <v>84</v>
      </c>
      <c r="B79" s="12" t="s">
        <v>126</v>
      </c>
      <c r="C79" s="12"/>
      <c r="D79" s="12"/>
      <c r="E79" s="16">
        <f>+Q79</f>
        <v>0</v>
      </c>
      <c r="F79" s="12"/>
      <c r="G79" s="12"/>
      <c r="H79" s="12">
        <f>+E79+F79-G79</f>
        <v>0</v>
      </c>
      <c r="I79" s="12"/>
      <c r="J79" s="12"/>
      <c r="K79" s="12"/>
      <c r="L79" s="12"/>
      <c r="M79" s="12"/>
      <c r="N79" s="21"/>
      <c r="O79" s="12"/>
      <c r="P79" s="1">
        <f t="shared" si="53"/>
        <v>0</v>
      </c>
      <c r="Q79" s="27">
        <f>+R79/1000</f>
        <v>0</v>
      </c>
      <c r="R79" s="27">
        <f>+S79+T79+U79+V79</f>
        <v>0</v>
      </c>
      <c r="S79" s="27"/>
      <c r="T79" s="27"/>
      <c r="U79" s="27"/>
      <c r="V79" s="27"/>
    </row>
    <row r="80" spans="1:23" hidden="1" x14ac:dyDescent="0.35">
      <c r="A80" s="11" t="s">
        <v>88</v>
      </c>
      <c r="B80" s="12" t="s">
        <v>127</v>
      </c>
      <c r="C80" s="12"/>
      <c r="D80" s="12"/>
      <c r="E80" s="16">
        <f>+Q80</f>
        <v>0</v>
      </c>
      <c r="F80" s="12"/>
      <c r="G80" s="12"/>
      <c r="H80" s="12">
        <f>+E80+F80-G80</f>
        <v>0</v>
      </c>
      <c r="I80" s="12"/>
      <c r="J80" s="12"/>
      <c r="K80" s="12"/>
      <c r="L80" s="12"/>
      <c r="M80" s="12"/>
      <c r="N80" s="21"/>
      <c r="O80" s="12"/>
      <c r="P80" s="1">
        <f t="shared" si="53"/>
        <v>0</v>
      </c>
      <c r="Q80" s="27">
        <f>+R80/1000</f>
        <v>0</v>
      </c>
      <c r="R80" s="27">
        <f>+S80+T80+U80+V80</f>
        <v>0</v>
      </c>
      <c r="S80" s="27"/>
      <c r="T80" s="27"/>
      <c r="U80" s="27"/>
      <c r="V80" s="27"/>
    </row>
    <row r="81" spans="1:23" ht="15.45" x14ac:dyDescent="0.35">
      <c r="A81" s="11" t="s">
        <v>478</v>
      </c>
      <c r="B81" s="12" t="s">
        <v>129</v>
      </c>
      <c r="C81" s="48">
        <f t="shared" ref="C81:O81" si="60">+C82+C83</f>
        <v>0</v>
      </c>
      <c r="D81" s="48">
        <f t="shared" si="60"/>
        <v>0</v>
      </c>
      <c r="E81" s="64">
        <f t="shared" si="60"/>
        <v>55000</v>
      </c>
      <c r="F81" s="48">
        <f t="shared" si="60"/>
        <v>0</v>
      </c>
      <c r="G81" s="48">
        <f t="shared" si="60"/>
        <v>0</v>
      </c>
      <c r="H81" s="48">
        <f t="shared" si="60"/>
        <v>55000</v>
      </c>
      <c r="I81" s="48">
        <f t="shared" si="60"/>
        <v>0</v>
      </c>
      <c r="J81" s="48">
        <f t="shared" si="60"/>
        <v>0</v>
      </c>
      <c r="K81" s="48">
        <f t="shared" si="60"/>
        <v>0</v>
      </c>
      <c r="L81" s="48">
        <f t="shared" si="60"/>
        <v>0</v>
      </c>
      <c r="M81" s="48">
        <f t="shared" si="60"/>
        <v>0</v>
      </c>
      <c r="N81" s="48">
        <f t="shared" si="60"/>
        <v>0</v>
      </c>
      <c r="O81" s="48">
        <f t="shared" si="60"/>
        <v>0</v>
      </c>
      <c r="P81" s="1">
        <f t="shared" si="53"/>
        <v>1</v>
      </c>
      <c r="Q81" s="27">
        <f t="shared" ref="Q81:V81" si="61">+Q82+Q83</f>
        <v>55000</v>
      </c>
      <c r="R81" s="27">
        <f t="shared" si="61"/>
        <v>55000000</v>
      </c>
      <c r="S81" s="57">
        <f t="shared" si="61"/>
        <v>13750000</v>
      </c>
      <c r="T81" s="57">
        <f t="shared" si="61"/>
        <v>13750000</v>
      </c>
      <c r="U81" s="27">
        <f t="shared" si="61"/>
        <v>13750000</v>
      </c>
      <c r="V81" s="27">
        <f t="shared" si="61"/>
        <v>13750000</v>
      </c>
      <c r="W81" s="3">
        <f>+Q81-E81</f>
        <v>0</v>
      </c>
    </row>
    <row r="82" spans="1:23" ht="15.45" x14ac:dyDescent="0.35">
      <c r="A82" s="11" t="s">
        <v>523</v>
      </c>
      <c r="B82" s="12" t="s">
        <v>131</v>
      </c>
      <c r="C82" s="48"/>
      <c r="D82" s="48"/>
      <c r="E82" s="64">
        <f>+Q82</f>
        <v>20000</v>
      </c>
      <c r="F82" s="48"/>
      <c r="G82" s="48"/>
      <c r="H82" s="48">
        <f>+E82+F82-G82</f>
        <v>20000</v>
      </c>
      <c r="I82" s="48"/>
      <c r="J82" s="48"/>
      <c r="K82" s="48"/>
      <c r="L82" s="48"/>
      <c r="M82" s="48"/>
      <c r="N82" s="48"/>
      <c r="O82" s="48"/>
      <c r="P82" s="1">
        <f t="shared" si="53"/>
        <v>1</v>
      </c>
      <c r="Q82" s="27">
        <f>+R82/1000</f>
        <v>20000</v>
      </c>
      <c r="R82" s="27">
        <f>+S82+T82+U82+V82</f>
        <v>20000000</v>
      </c>
      <c r="S82" s="57">
        <v>5000000</v>
      </c>
      <c r="T82" s="57" t="s">
        <v>386</v>
      </c>
      <c r="U82" s="27">
        <v>5000000</v>
      </c>
      <c r="V82" s="27">
        <v>5000000</v>
      </c>
      <c r="W82" s="3">
        <f>+Q82-E82</f>
        <v>0</v>
      </c>
    </row>
    <row r="83" spans="1:23" s="65" customFormat="1" ht="21.45" x14ac:dyDescent="0.35">
      <c r="A83" s="11" t="s">
        <v>480</v>
      </c>
      <c r="B83" s="63" t="s">
        <v>133</v>
      </c>
      <c r="C83" s="50">
        <f t="shared" ref="C83:O83" si="62">+C84+C85+C86+C87+C88</f>
        <v>0</v>
      </c>
      <c r="D83" s="50">
        <f t="shared" si="62"/>
        <v>0</v>
      </c>
      <c r="E83" s="64">
        <f t="shared" si="62"/>
        <v>35000</v>
      </c>
      <c r="F83" s="50">
        <f t="shared" si="62"/>
        <v>0</v>
      </c>
      <c r="G83" s="50">
        <f t="shared" si="62"/>
        <v>0</v>
      </c>
      <c r="H83" s="50">
        <f>+H84+H85+H86+H87+H88</f>
        <v>35000</v>
      </c>
      <c r="I83" s="50">
        <f t="shared" si="62"/>
        <v>0</v>
      </c>
      <c r="J83" s="50">
        <f t="shared" si="62"/>
        <v>0</v>
      </c>
      <c r="K83" s="50">
        <f t="shared" si="62"/>
        <v>0</v>
      </c>
      <c r="L83" s="50">
        <f t="shared" si="62"/>
        <v>0</v>
      </c>
      <c r="M83" s="50">
        <f t="shared" si="62"/>
        <v>0</v>
      </c>
      <c r="N83" s="50">
        <f t="shared" si="62"/>
        <v>0</v>
      </c>
      <c r="O83" s="50">
        <f t="shared" si="62"/>
        <v>0</v>
      </c>
      <c r="P83" s="65">
        <f t="shared" si="53"/>
        <v>1</v>
      </c>
      <c r="Q83" s="66">
        <f t="shared" ref="Q83:V83" si="63">+Q84+Q85+Q86+Q87+Q88</f>
        <v>35000</v>
      </c>
      <c r="R83" s="66">
        <f t="shared" si="63"/>
        <v>35000000</v>
      </c>
      <c r="S83" s="67">
        <f t="shared" si="63"/>
        <v>8750000</v>
      </c>
      <c r="T83" s="67">
        <f t="shared" si="63"/>
        <v>8750000</v>
      </c>
      <c r="U83" s="66">
        <f>+U84+U85+U86+U87+U88</f>
        <v>8750000</v>
      </c>
      <c r="V83" s="66">
        <f t="shared" si="63"/>
        <v>8750000</v>
      </c>
      <c r="W83" s="68">
        <f>+Q83-E83</f>
        <v>0</v>
      </c>
    </row>
    <row r="84" spans="1:23" hidden="1" x14ac:dyDescent="0.35">
      <c r="A84" s="11" t="s">
        <v>134</v>
      </c>
      <c r="B84" s="12" t="s">
        <v>135</v>
      </c>
      <c r="C84" s="12"/>
      <c r="D84" s="12"/>
      <c r="E84" s="16">
        <f t="shared" ref="E84:E89" si="64">+Q84</f>
        <v>0</v>
      </c>
      <c r="F84" s="12"/>
      <c r="G84" s="12"/>
      <c r="H84" s="12">
        <f t="shared" ref="H84:H89" si="65">+E84+F84-G84</f>
        <v>0</v>
      </c>
      <c r="I84" s="12"/>
      <c r="J84" s="12"/>
      <c r="K84" s="12"/>
      <c r="L84" s="12"/>
      <c r="M84" s="12"/>
      <c r="N84" s="21"/>
      <c r="O84" s="12"/>
      <c r="P84" s="1">
        <f t="shared" si="53"/>
        <v>0</v>
      </c>
      <c r="Q84" s="27">
        <f t="shared" ref="Q84:Q89" si="66">+R84/1000</f>
        <v>0</v>
      </c>
      <c r="R84" s="27"/>
      <c r="S84" s="27"/>
      <c r="T84" s="27"/>
      <c r="U84" s="27"/>
      <c r="V84" s="27"/>
    </row>
    <row r="85" spans="1:23" s="65" customFormat="1" ht="15.45" x14ac:dyDescent="0.35">
      <c r="A85" s="11" t="s">
        <v>481</v>
      </c>
      <c r="B85" s="63" t="s">
        <v>137</v>
      </c>
      <c r="C85" s="50"/>
      <c r="D85" s="50"/>
      <c r="E85" s="64">
        <f t="shared" si="64"/>
        <v>30000</v>
      </c>
      <c r="F85" s="50"/>
      <c r="G85" s="50"/>
      <c r="H85" s="50">
        <f t="shared" si="65"/>
        <v>30000</v>
      </c>
      <c r="I85" s="50"/>
      <c r="J85" s="50"/>
      <c r="K85" s="50"/>
      <c r="L85" s="50"/>
      <c r="M85" s="50"/>
      <c r="N85" s="50"/>
      <c r="O85" s="50"/>
      <c r="P85" s="65">
        <f t="shared" si="53"/>
        <v>1</v>
      </c>
      <c r="Q85" s="66">
        <f t="shared" si="66"/>
        <v>30000</v>
      </c>
      <c r="R85" s="66">
        <f>+S85+T85+U85+V85</f>
        <v>30000000</v>
      </c>
      <c r="S85" s="67" t="s">
        <v>372</v>
      </c>
      <c r="T85" s="67" t="s">
        <v>387</v>
      </c>
      <c r="U85" s="66">
        <v>7500000</v>
      </c>
      <c r="V85" s="66">
        <v>7500000</v>
      </c>
      <c r="W85" s="68">
        <f>+Q85-E85</f>
        <v>0</v>
      </c>
    </row>
    <row r="86" spans="1:23" s="65" customFormat="1" ht="15.45" x14ac:dyDescent="0.35">
      <c r="A86" s="11" t="s">
        <v>524</v>
      </c>
      <c r="B86" s="63" t="s">
        <v>139</v>
      </c>
      <c r="C86" s="50"/>
      <c r="D86" s="50"/>
      <c r="E86" s="64">
        <f t="shared" si="64"/>
        <v>5000</v>
      </c>
      <c r="F86" s="50"/>
      <c r="G86" s="50"/>
      <c r="H86" s="50">
        <f t="shared" si="65"/>
        <v>5000</v>
      </c>
      <c r="I86" s="50"/>
      <c r="J86" s="50"/>
      <c r="K86" s="50"/>
      <c r="L86" s="50"/>
      <c r="M86" s="50"/>
      <c r="N86" s="50"/>
      <c r="O86" s="50"/>
      <c r="P86" s="65">
        <f t="shared" si="53"/>
        <v>1</v>
      </c>
      <c r="Q86" s="66">
        <f t="shared" si="66"/>
        <v>5000</v>
      </c>
      <c r="R86" s="66">
        <f>+S86+T86+U86+V86</f>
        <v>5000000</v>
      </c>
      <c r="S86" s="67" t="s">
        <v>371</v>
      </c>
      <c r="T86" s="67" t="s">
        <v>388</v>
      </c>
      <c r="U86" s="66">
        <v>1250000</v>
      </c>
      <c r="V86" s="66">
        <v>1250000</v>
      </c>
      <c r="W86" s="68">
        <f>+Q86-E86</f>
        <v>0</v>
      </c>
    </row>
    <row r="87" spans="1:23" hidden="1" x14ac:dyDescent="0.35">
      <c r="A87" s="11" t="s">
        <v>140</v>
      </c>
      <c r="B87" s="12" t="s">
        <v>141</v>
      </c>
      <c r="C87" s="12"/>
      <c r="D87" s="12"/>
      <c r="E87" s="16">
        <f t="shared" si="64"/>
        <v>0</v>
      </c>
      <c r="F87" s="12"/>
      <c r="G87" s="12"/>
      <c r="H87" s="12">
        <f t="shared" si="65"/>
        <v>0</v>
      </c>
      <c r="I87" s="12"/>
      <c r="J87" s="12"/>
      <c r="K87" s="12"/>
      <c r="L87" s="12"/>
      <c r="M87" s="12"/>
      <c r="N87" s="21"/>
      <c r="O87" s="12"/>
      <c r="P87" s="1">
        <f t="shared" si="53"/>
        <v>0</v>
      </c>
      <c r="Q87" s="27">
        <f t="shared" si="66"/>
        <v>0</v>
      </c>
      <c r="R87" s="27">
        <f>+S87+T87+U87+V87</f>
        <v>0</v>
      </c>
      <c r="S87" s="27"/>
      <c r="T87" s="27"/>
      <c r="U87" s="27"/>
      <c r="V87" s="27"/>
    </row>
    <row r="88" spans="1:23" hidden="1" x14ac:dyDescent="0.35">
      <c r="A88" s="11" t="s">
        <v>142</v>
      </c>
      <c r="B88" s="12" t="s">
        <v>143</v>
      </c>
      <c r="C88" s="12"/>
      <c r="D88" s="12"/>
      <c r="E88" s="16">
        <f t="shared" si="64"/>
        <v>0</v>
      </c>
      <c r="F88" s="12"/>
      <c r="G88" s="12"/>
      <c r="H88" s="12">
        <f t="shared" si="65"/>
        <v>0</v>
      </c>
      <c r="I88" s="12"/>
      <c r="J88" s="12"/>
      <c r="K88" s="12"/>
      <c r="L88" s="12"/>
      <c r="M88" s="12"/>
      <c r="N88" s="18"/>
      <c r="O88" s="12"/>
      <c r="P88" s="1">
        <f t="shared" si="53"/>
        <v>0</v>
      </c>
      <c r="Q88" s="27">
        <f t="shared" si="66"/>
        <v>0</v>
      </c>
      <c r="R88" s="27">
        <f>+S88+T88+U88+V88</f>
        <v>0</v>
      </c>
      <c r="S88" s="27"/>
      <c r="T88" s="27"/>
      <c r="U88" s="27"/>
      <c r="V88" s="27"/>
    </row>
    <row r="89" spans="1:23" hidden="1" x14ac:dyDescent="0.35">
      <c r="A89" s="11" t="s">
        <v>144</v>
      </c>
      <c r="B89" s="12" t="s">
        <v>145</v>
      </c>
      <c r="C89" s="12"/>
      <c r="D89" s="12"/>
      <c r="E89" s="16">
        <f t="shared" si="64"/>
        <v>0</v>
      </c>
      <c r="F89" s="12"/>
      <c r="G89" s="12"/>
      <c r="H89" s="12">
        <f t="shared" si="65"/>
        <v>0</v>
      </c>
      <c r="I89" s="12"/>
      <c r="J89" s="12"/>
      <c r="K89" s="12"/>
      <c r="L89" s="12"/>
      <c r="M89" s="12"/>
      <c r="N89" s="18"/>
      <c r="O89" s="12"/>
      <c r="P89" s="1">
        <f t="shared" si="53"/>
        <v>0</v>
      </c>
      <c r="Q89" s="27">
        <f t="shared" si="66"/>
        <v>0</v>
      </c>
      <c r="R89" s="27">
        <f>+S89+T89+U89+V89</f>
        <v>0</v>
      </c>
      <c r="S89" s="27"/>
      <c r="T89" s="27"/>
      <c r="U89" s="27"/>
      <c r="V89" s="27"/>
    </row>
    <row r="90" spans="1:23" hidden="1" x14ac:dyDescent="0.35">
      <c r="A90" s="11" t="s">
        <v>1</v>
      </c>
      <c r="B90" s="12" t="s">
        <v>146</v>
      </c>
      <c r="C90" s="12">
        <f t="shared" ref="C90:O90" si="67">+C91+C92+C95+C96</f>
        <v>0</v>
      </c>
      <c r="D90" s="12">
        <f t="shared" si="67"/>
        <v>0</v>
      </c>
      <c r="E90" s="16">
        <f t="shared" si="67"/>
        <v>0</v>
      </c>
      <c r="F90" s="12">
        <f t="shared" si="67"/>
        <v>0</v>
      </c>
      <c r="G90" s="12">
        <f t="shared" si="67"/>
        <v>0</v>
      </c>
      <c r="H90" s="12">
        <f t="shared" si="67"/>
        <v>0</v>
      </c>
      <c r="I90" s="12">
        <f t="shared" si="67"/>
        <v>0</v>
      </c>
      <c r="J90" s="12">
        <f t="shared" si="67"/>
        <v>0</v>
      </c>
      <c r="K90" s="12">
        <f t="shared" si="67"/>
        <v>0</v>
      </c>
      <c r="L90" s="12">
        <f t="shared" si="67"/>
        <v>0</v>
      </c>
      <c r="M90" s="12">
        <f t="shared" si="67"/>
        <v>0</v>
      </c>
      <c r="N90" s="21">
        <f t="shared" si="67"/>
        <v>0</v>
      </c>
      <c r="O90" s="12">
        <f t="shared" si="67"/>
        <v>0</v>
      </c>
      <c r="P90" s="1">
        <f t="shared" si="53"/>
        <v>0</v>
      </c>
      <c r="Q90" s="27">
        <f t="shared" ref="Q90:V90" si="68">+Q91+Q92+Q95+Q96</f>
        <v>0</v>
      </c>
      <c r="R90" s="27">
        <f t="shared" si="68"/>
        <v>0</v>
      </c>
      <c r="S90" s="27">
        <f t="shared" si="68"/>
        <v>0</v>
      </c>
      <c r="T90" s="27">
        <f t="shared" si="68"/>
        <v>0</v>
      </c>
      <c r="U90" s="27">
        <f t="shared" si="68"/>
        <v>0</v>
      </c>
      <c r="V90" s="27">
        <f t="shared" si="68"/>
        <v>0</v>
      </c>
    </row>
    <row r="91" spans="1:23" hidden="1" x14ac:dyDescent="0.35">
      <c r="A91" s="11" t="s">
        <v>120</v>
      </c>
      <c r="B91" s="12" t="s">
        <v>147</v>
      </c>
      <c r="C91" s="12"/>
      <c r="D91" s="12"/>
      <c r="E91" s="16">
        <f>+Q91</f>
        <v>0</v>
      </c>
      <c r="F91" s="12"/>
      <c r="G91" s="12"/>
      <c r="H91" s="12">
        <f>+E91+F91-G91</f>
        <v>0</v>
      </c>
      <c r="I91" s="12"/>
      <c r="J91" s="12"/>
      <c r="K91" s="12"/>
      <c r="L91" s="12"/>
      <c r="M91" s="12"/>
      <c r="N91" s="21"/>
      <c r="O91" s="12"/>
      <c r="P91" s="1">
        <f t="shared" si="53"/>
        <v>0</v>
      </c>
      <c r="Q91" s="27">
        <f>+R91/1000</f>
        <v>0</v>
      </c>
      <c r="R91" s="27">
        <f>+S91+T91+U91+V91</f>
        <v>0</v>
      </c>
      <c r="S91" s="27"/>
      <c r="T91" s="27"/>
      <c r="U91" s="27"/>
      <c r="V91" s="27"/>
    </row>
    <row r="92" spans="1:23" hidden="1" x14ac:dyDescent="0.35">
      <c r="A92" s="11" t="s">
        <v>76</v>
      </c>
      <c r="B92" s="12" t="s">
        <v>148</v>
      </c>
      <c r="C92" s="12">
        <f t="shared" ref="C92:O92" si="69">+C93+C94</f>
        <v>0</v>
      </c>
      <c r="D92" s="12">
        <f t="shared" si="69"/>
        <v>0</v>
      </c>
      <c r="E92" s="16">
        <f t="shared" si="69"/>
        <v>0</v>
      </c>
      <c r="F92" s="12">
        <f t="shared" si="69"/>
        <v>0</v>
      </c>
      <c r="G92" s="12">
        <f t="shared" si="69"/>
        <v>0</v>
      </c>
      <c r="H92" s="12">
        <f t="shared" si="69"/>
        <v>0</v>
      </c>
      <c r="I92" s="12">
        <f t="shared" si="69"/>
        <v>0</v>
      </c>
      <c r="J92" s="12">
        <f t="shared" si="69"/>
        <v>0</v>
      </c>
      <c r="K92" s="12">
        <f t="shared" si="69"/>
        <v>0</v>
      </c>
      <c r="L92" s="12">
        <f t="shared" si="69"/>
        <v>0</v>
      </c>
      <c r="M92" s="12">
        <f t="shared" si="69"/>
        <v>0</v>
      </c>
      <c r="N92" s="21">
        <f t="shared" si="69"/>
        <v>0</v>
      </c>
      <c r="O92" s="12">
        <f t="shared" si="69"/>
        <v>0</v>
      </c>
      <c r="P92" s="1">
        <f t="shared" si="53"/>
        <v>0</v>
      </c>
      <c r="Q92" s="27">
        <f t="shared" ref="Q92:V92" si="70">+Q93+Q94</f>
        <v>0</v>
      </c>
      <c r="R92" s="27">
        <f t="shared" si="70"/>
        <v>0</v>
      </c>
      <c r="S92" s="27">
        <f t="shared" si="70"/>
        <v>0</v>
      </c>
      <c r="T92" s="27">
        <f t="shared" si="70"/>
        <v>0</v>
      </c>
      <c r="U92" s="27">
        <f t="shared" si="70"/>
        <v>0</v>
      </c>
      <c r="V92" s="27">
        <f t="shared" si="70"/>
        <v>0</v>
      </c>
    </row>
    <row r="93" spans="1:23" hidden="1" x14ac:dyDescent="0.35">
      <c r="A93" s="11" t="s">
        <v>78</v>
      </c>
      <c r="B93" s="12" t="s">
        <v>149</v>
      </c>
      <c r="C93" s="12"/>
      <c r="D93" s="12"/>
      <c r="E93" s="16">
        <f>+Q93</f>
        <v>0</v>
      </c>
      <c r="F93" s="12"/>
      <c r="G93" s="12"/>
      <c r="H93" s="12">
        <f>+E93+F93-G93</f>
        <v>0</v>
      </c>
      <c r="I93" s="12"/>
      <c r="J93" s="12"/>
      <c r="K93" s="12"/>
      <c r="L93" s="12"/>
      <c r="M93" s="12"/>
      <c r="N93" s="21"/>
      <c r="O93" s="12"/>
      <c r="P93" s="1">
        <f t="shared" si="53"/>
        <v>0</v>
      </c>
      <c r="Q93" s="27">
        <f>+R93/1000</f>
        <v>0</v>
      </c>
      <c r="R93" s="27">
        <f>+S93+T93+U93+V93</f>
        <v>0</v>
      </c>
      <c r="S93" s="27"/>
      <c r="T93" s="27"/>
      <c r="U93" s="27"/>
      <c r="V93" s="27"/>
    </row>
    <row r="94" spans="1:23" hidden="1" x14ac:dyDescent="0.35">
      <c r="A94" s="11" t="s">
        <v>80</v>
      </c>
      <c r="B94" s="12" t="s">
        <v>150</v>
      </c>
      <c r="C94" s="12"/>
      <c r="D94" s="12"/>
      <c r="E94" s="16">
        <f>+Q94</f>
        <v>0</v>
      </c>
      <c r="F94" s="12"/>
      <c r="G94" s="12"/>
      <c r="H94" s="12">
        <f>+E94+F94-G94</f>
        <v>0</v>
      </c>
      <c r="I94" s="12"/>
      <c r="J94" s="12"/>
      <c r="K94" s="12"/>
      <c r="L94" s="12"/>
      <c r="M94" s="12"/>
      <c r="N94" s="21"/>
      <c r="O94" s="12"/>
      <c r="P94" s="1">
        <f t="shared" si="53"/>
        <v>0</v>
      </c>
      <c r="Q94" s="27">
        <f>+R94/1000</f>
        <v>0</v>
      </c>
      <c r="R94" s="27">
        <f>+S94+T94+U94+V94</f>
        <v>0</v>
      </c>
      <c r="S94" s="27"/>
      <c r="T94" s="27"/>
      <c r="U94" s="27"/>
      <c r="V94" s="27"/>
    </row>
    <row r="95" spans="1:23" hidden="1" x14ac:dyDescent="0.35">
      <c r="A95" s="11" t="s">
        <v>82</v>
      </c>
      <c r="B95" s="12" t="s">
        <v>151</v>
      </c>
      <c r="C95" s="12"/>
      <c r="D95" s="12"/>
      <c r="E95" s="16">
        <f>+Q95</f>
        <v>0</v>
      </c>
      <c r="F95" s="12"/>
      <c r="G95" s="12"/>
      <c r="H95" s="12">
        <f>+E95+F95-G95</f>
        <v>0</v>
      </c>
      <c r="I95" s="12"/>
      <c r="J95" s="12"/>
      <c r="K95" s="12"/>
      <c r="L95" s="12"/>
      <c r="M95" s="12"/>
      <c r="N95" s="21"/>
      <c r="O95" s="12"/>
      <c r="P95" s="1">
        <f t="shared" si="53"/>
        <v>0</v>
      </c>
      <c r="Q95" s="27">
        <f>+R95/1000</f>
        <v>0</v>
      </c>
      <c r="R95" s="27">
        <f>+S95+T95+U95+V95</f>
        <v>0</v>
      </c>
      <c r="S95" s="27"/>
      <c r="T95" s="27"/>
      <c r="U95" s="27"/>
      <c r="V95" s="27"/>
    </row>
    <row r="96" spans="1:23" hidden="1" x14ac:dyDescent="0.35">
      <c r="A96" s="11" t="s">
        <v>128</v>
      </c>
      <c r="B96" s="12" t="s">
        <v>152</v>
      </c>
      <c r="C96" s="12">
        <f t="shared" ref="C96:O96" si="71">+C97+C98</f>
        <v>0</v>
      </c>
      <c r="D96" s="12">
        <f t="shared" si="71"/>
        <v>0</v>
      </c>
      <c r="E96" s="16">
        <f t="shared" si="71"/>
        <v>0</v>
      </c>
      <c r="F96" s="12">
        <f t="shared" si="71"/>
        <v>0</v>
      </c>
      <c r="G96" s="12">
        <f t="shared" si="71"/>
        <v>0</v>
      </c>
      <c r="H96" s="12">
        <f t="shared" si="71"/>
        <v>0</v>
      </c>
      <c r="I96" s="12">
        <f t="shared" si="71"/>
        <v>0</v>
      </c>
      <c r="J96" s="12">
        <f t="shared" si="71"/>
        <v>0</v>
      </c>
      <c r="K96" s="12">
        <f t="shared" si="71"/>
        <v>0</v>
      </c>
      <c r="L96" s="12">
        <f t="shared" si="71"/>
        <v>0</v>
      </c>
      <c r="M96" s="12">
        <f t="shared" si="71"/>
        <v>0</v>
      </c>
      <c r="N96" s="21">
        <f t="shared" si="71"/>
        <v>0</v>
      </c>
      <c r="O96" s="12">
        <f t="shared" si="71"/>
        <v>0</v>
      </c>
      <c r="P96" s="1">
        <f t="shared" si="53"/>
        <v>0</v>
      </c>
      <c r="Q96" s="27">
        <f t="shared" ref="Q96:V96" si="72">+Q97+Q98</f>
        <v>0</v>
      </c>
      <c r="R96" s="27">
        <f t="shared" si="72"/>
        <v>0</v>
      </c>
      <c r="S96" s="27">
        <f t="shared" si="72"/>
        <v>0</v>
      </c>
      <c r="T96" s="27">
        <f t="shared" si="72"/>
        <v>0</v>
      </c>
      <c r="U96" s="27">
        <f t="shared" si="72"/>
        <v>0</v>
      </c>
      <c r="V96" s="27">
        <f t="shared" si="72"/>
        <v>0</v>
      </c>
    </row>
    <row r="97" spans="1:23" hidden="1" x14ac:dyDescent="0.35">
      <c r="A97" s="11" t="s">
        <v>130</v>
      </c>
      <c r="B97" s="12" t="s">
        <v>153</v>
      </c>
      <c r="C97" s="12"/>
      <c r="D97" s="12"/>
      <c r="E97" s="16">
        <f>+Q97</f>
        <v>0</v>
      </c>
      <c r="F97" s="12"/>
      <c r="G97" s="12"/>
      <c r="H97" s="12">
        <f>+E97+F97-G97</f>
        <v>0</v>
      </c>
      <c r="I97" s="12"/>
      <c r="J97" s="12"/>
      <c r="K97" s="12"/>
      <c r="L97" s="12"/>
      <c r="M97" s="12"/>
      <c r="N97" s="21"/>
      <c r="O97" s="12"/>
      <c r="P97" s="1">
        <f t="shared" si="53"/>
        <v>0</v>
      </c>
      <c r="Q97" s="27">
        <f>+R97/1000</f>
        <v>0</v>
      </c>
      <c r="R97" s="27">
        <f>+S97+T97+U97+V97</f>
        <v>0</v>
      </c>
      <c r="S97" s="27"/>
      <c r="T97" s="27"/>
      <c r="U97" s="27"/>
      <c r="V97" s="27"/>
    </row>
    <row r="98" spans="1:23" hidden="1" x14ac:dyDescent="0.35">
      <c r="A98" s="11" t="s">
        <v>142</v>
      </c>
      <c r="B98" s="12" t="s">
        <v>154</v>
      </c>
      <c r="C98" s="12">
        <f t="shared" ref="C98:O98" si="73">+C99+C100+C101</f>
        <v>0</v>
      </c>
      <c r="D98" s="12">
        <f t="shared" si="73"/>
        <v>0</v>
      </c>
      <c r="E98" s="16">
        <f t="shared" si="73"/>
        <v>0</v>
      </c>
      <c r="F98" s="12">
        <f t="shared" si="73"/>
        <v>0</v>
      </c>
      <c r="G98" s="12">
        <f t="shared" si="73"/>
        <v>0</v>
      </c>
      <c r="H98" s="12">
        <f t="shared" si="73"/>
        <v>0</v>
      </c>
      <c r="I98" s="12">
        <f t="shared" si="73"/>
        <v>0</v>
      </c>
      <c r="J98" s="12">
        <f t="shared" si="73"/>
        <v>0</v>
      </c>
      <c r="K98" s="12">
        <f t="shared" si="73"/>
        <v>0</v>
      </c>
      <c r="L98" s="12">
        <f t="shared" si="73"/>
        <v>0</v>
      </c>
      <c r="M98" s="12">
        <f t="shared" si="73"/>
        <v>0</v>
      </c>
      <c r="N98" s="21">
        <f t="shared" si="73"/>
        <v>0</v>
      </c>
      <c r="O98" s="12">
        <f t="shared" si="73"/>
        <v>0</v>
      </c>
      <c r="P98" s="1">
        <f t="shared" si="53"/>
        <v>0</v>
      </c>
      <c r="Q98" s="27">
        <f t="shared" ref="Q98:V98" si="74">+Q99+Q100+Q101</f>
        <v>0</v>
      </c>
      <c r="R98" s="27">
        <f t="shared" si="74"/>
        <v>0</v>
      </c>
      <c r="S98" s="27">
        <f t="shared" si="74"/>
        <v>0</v>
      </c>
      <c r="T98" s="27">
        <f t="shared" si="74"/>
        <v>0</v>
      </c>
      <c r="U98" s="27">
        <f t="shared" si="74"/>
        <v>0</v>
      </c>
      <c r="V98" s="27">
        <f t="shared" si="74"/>
        <v>0</v>
      </c>
    </row>
    <row r="99" spans="1:23" hidden="1" x14ac:dyDescent="0.35">
      <c r="A99" s="11" t="s">
        <v>134</v>
      </c>
      <c r="B99" s="12" t="s">
        <v>155</v>
      </c>
      <c r="C99" s="12"/>
      <c r="D99" s="12"/>
      <c r="E99" s="16">
        <f>+Q99</f>
        <v>0</v>
      </c>
      <c r="F99" s="12"/>
      <c r="G99" s="12"/>
      <c r="H99" s="12">
        <f>+E99+F99-G99</f>
        <v>0</v>
      </c>
      <c r="I99" s="12"/>
      <c r="J99" s="12"/>
      <c r="K99" s="12"/>
      <c r="L99" s="12"/>
      <c r="M99" s="12"/>
      <c r="N99" s="21"/>
      <c r="O99" s="12"/>
      <c r="P99" s="1">
        <f t="shared" si="53"/>
        <v>0</v>
      </c>
      <c r="Q99" s="27">
        <f>+R99/1000</f>
        <v>0</v>
      </c>
      <c r="R99" s="27">
        <f>+S99+T99+U99+V99</f>
        <v>0</v>
      </c>
      <c r="S99" s="27"/>
      <c r="T99" s="27"/>
      <c r="U99" s="27"/>
      <c r="V99" s="27"/>
    </row>
    <row r="100" spans="1:23" hidden="1" x14ac:dyDescent="0.35">
      <c r="A100" s="11" t="s">
        <v>136</v>
      </c>
      <c r="B100" s="12" t="s">
        <v>156</v>
      </c>
      <c r="C100" s="12"/>
      <c r="D100" s="12"/>
      <c r="E100" s="16">
        <f>+Q100</f>
        <v>0</v>
      </c>
      <c r="F100" s="12"/>
      <c r="G100" s="12"/>
      <c r="H100" s="12">
        <f>+E100+F100-G100</f>
        <v>0</v>
      </c>
      <c r="I100" s="12"/>
      <c r="J100" s="12"/>
      <c r="K100" s="12"/>
      <c r="L100" s="12"/>
      <c r="M100" s="12"/>
      <c r="N100" s="21"/>
      <c r="O100" s="12"/>
      <c r="P100" s="1">
        <f t="shared" si="53"/>
        <v>0</v>
      </c>
      <c r="Q100" s="27">
        <f>+R100/1000</f>
        <v>0</v>
      </c>
      <c r="R100" s="27">
        <f>+S100+T100+U100+V100</f>
        <v>0</v>
      </c>
      <c r="S100" s="27"/>
      <c r="T100" s="27"/>
      <c r="U100" s="27"/>
      <c r="V100" s="27"/>
    </row>
    <row r="101" spans="1:23" hidden="1" x14ac:dyDescent="0.35">
      <c r="A101" s="11" t="s">
        <v>142</v>
      </c>
      <c r="B101" s="12" t="s">
        <v>157</v>
      </c>
      <c r="C101" s="12"/>
      <c r="D101" s="12"/>
      <c r="E101" s="16">
        <f>+Q101</f>
        <v>0</v>
      </c>
      <c r="F101" s="12"/>
      <c r="G101" s="12"/>
      <c r="H101" s="12">
        <f>+E101+F101-G101</f>
        <v>0</v>
      </c>
      <c r="I101" s="12"/>
      <c r="J101" s="12"/>
      <c r="K101" s="12"/>
      <c r="L101" s="12"/>
      <c r="M101" s="12"/>
      <c r="N101" s="21"/>
      <c r="O101" s="12"/>
      <c r="P101" s="1">
        <f t="shared" si="53"/>
        <v>0</v>
      </c>
      <c r="Q101" s="27">
        <f>+R101/1000</f>
        <v>0</v>
      </c>
      <c r="R101" s="27">
        <f>+S101+T101+U101+V101</f>
        <v>0</v>
      </c>
      <c r="S101" s="27"/>
      <c r="T101" s="27"/>
      <c r="U101" s="27"/>
      <c r="V101" s="27"/>
    </row>
    <row r="102" spans="1:23" hidden="1" x14ac:dyDescent="0.35">
      <c r="A102" s="11" t="s">
        <v>158</v>
      </c>
      <c r="B102" s="12" t="s">
        <v>159</v>
      </c>
      <c r="C102" s="12"/>
      <c r="D102" s="12"/>
      <c r="E102" s="16">
        <f>+Q102</f>
        <v>0</v>
      </c>
      <c r="F102" s="12"/>
      <c r="G102" s="12"/>
      <c r="H102" s="12">
        <f>+E102+F102-G102</f>
        <v>0</v>
      </c>
      <c r="I102" s="12"/>
      <c r="J102" s="12"/>
      <c r="K102" s="12"/>
      <c r="L102" s="12"/>
      <c r="M102" s="12"/>
      <c r="N102" s="21"/>
      <c r="O102" s="12"/>
      <c r="P102" s="1">
        <f t="shared" si="53"/>
        <v>0</v>
      </c>
      <c r="Q102" s="27">
        <f>+R102/1000</f>
        <v>0</v>
      </c>
      <c r="R102" s="27">
        <f>+S102+T102+U102+V102</f>
        <v>0</v>
      </c>
      <c r="S102" s="27"/>
      <c r="T102" s="27"/>
      <c r="U102" s="27"/>
      <c r="V102" s="27"/>
    </row>
    <row r="103" spans="1:23" s="65" customFormat="1" ht="21.45" x14ac:dyDescent="0.35">
      <c r="A103" s="11" t="s">
        <v>525</v>
      </c>
      <c r="B103" s="63" t="s">
        <v>160</v>
      </c>
      <c r="C103" s="50">
        <f t="shared" ref="C103:O103" si="75">+C104+C108</f>
        <v>0</v>
      </c>
      <c r="D103" s="50">
        <f t="shared" si="75"/>
        <v>0</v>
      </c>
      <c r="E103" s="64">
        <f t="shared" si="75"/>
        <v>302183</v>
      </c>
      <c r="F103" s="50">
        <f t="shared" si="75"/>
        <v>0</v>
      </c>
      <c r="G103" s="50">
        <f t="shared" si="75"/>
        <v>0</v>
      </c>
      <c r="H103" s="50">
        <f t="shared" si="75"/>
        <v>302183</v>
      </c>
      <c r="I103" s="50">
        <f t="shared" si="75"/>
        <v>0</v>
      </c>
      <c r="J103" s="50">
        <f t="shared" si="75"/>
        <v>0</v>
      </c>
      <c r="K103" s="50">
        <f t="shared" si="75"/>
        <v>0</v>
      </c>
      <c r="L103" s="50">
        <f t="shared" si="75"/>
        <v>0</v>
      </c>
      <c r="M103" s="50">
        <f t="shared" si="75"/>
        <v>0</v>
      </c>
      <c r="N103" s="50">
        <f t="shared" si="75"/>
        <v>0</v>
      </c>
      <c r="O103" s="50">
        <f t="shared" si="75"/>
        <v>0</v>
      </c>
      <c r="P103" s="65">
        <f t="shared" si="53"/>
        <v>1</v>
      </c>
      <c r="Q103" s="66">
        <f t="shared" ref="Q103:V103" si="76">+Q104+Q108</f>
        <v>302183</v>
      </c>
      <c r="R103" s="66">
        <f t="shared" si="76"/>
        <v>302183000</v>
      </c>
      <c r="S103" s="67">
        <f t="shared" si="76"/>
        <v>82875500</v>
      </c>
      <c r="T103" s="67">
        <f>+T104+T108</f>
        <v>69320500</v>
      </c>
      <c r="U103" s="66">
        <f t="shared" si="76"/>
        <v>80666000</v>
      </c>
      <c r="V103" s="66">
        <f t="shared" si="76"/>
        <v>69321000</v>
      </c>
      <c r="W103" s="68">
        <f>+Q103-E103</f>
        <v>0</v>
      </c>
    </row>
    <row r="104" spans="1:23" hidden="1" x14ac:dyDescent="0.35">
      <c r="A104" s="11" t="s">
        <v>161</v>
      </c>
      <c r="B104" s="12" t="s">
        <v>162</v>
      </c>
      <c r="C104" s="12">
        <f t="shared" ref="C104:O104" si="77">+C105+C106+C107</f>
        <v>0</v>
      </c>
      <c r="D104" s="12">
        <f t="shared" si="77"/>
        <v>0</v>
      </c>
      <c r="E104" s="16">
        <f t="shared" si="77"/>
        <v>0</v>
      </c>
      <c r="F104" s="12">
        <f t="shared" si="77"/>
        <v>0</v>
      </c>
      <c r="G104" s="12">
        <f t="shared" si="77"/>
        <v>0</v>
      </c>
      <c r="H104" s="12">
        <f t="shared" si="77"/>
        <v>0</v>
      </c>
      <c r="I104" s="12">
        <f t="shared" si="77"/>
        <v>0</v>
      </c>
      <c r="J104" s="12">
        <f t="shared" si="77"/>
        <v>0</v>
      </c>
      <c r="K104" s="12">
        <f t="shared" si="77"/>
        <v>0</v>
      </c>
      <c r="L104" s="12">
        <f t="shared" si="77"/>
        <v>0</v>
      </c>
      <c r="M104" s="12">
        <f t="shared" si="77"/>
        <v>0</v>
      </c>
      <c r="N104" s="21">
        <f t="shared" si="77"/>
        <v>0</v>
      </c>
      <c r="O104" s="12">
        <f t="shared" si="77"/>
        <v>0</v>
      </c>
      <c r="P104" s="1">
        <f t="shared" si="53"/>
        <v>0</v>
      </c>
      <c r="Q104" s="27">
        <f t="shared" ref="Q104:V104" si="78">+Q105+Q106+Q107</f>
        <v>0</v>
      </c>
      <c r="R104" s="27">
        <f t="shared" si="78"/>
        <v>0</v>
      </c>
      <c r="S104" s="27">
        <f t="shared" si="78"/>
        <v>0</v>
      </c>
      <c r="T104" s="27">
        <f t="shared" si="78"/>
        <v>0</v>
      </c>
      <c r="U104" s="27">
        <f t="shared" si="78"/>
        <v>0</v>
      </c>
      <c r="V104" s="27">
        <f t="shared" si="78"/>
        <v>0</v>
      </c>
    </row>
    <row r="105" spans="1:23" hidden="1" x14ac:dyDescent="0.35">
      <c r="A105" s="11" t="s">
        <v>163</v>
      </c>
      <c r="B105" s="12" t="s">
        <v>164</v>
      </c>
      <c r="C105" s="12"/>
      <c r="D105" s="12"/>
      <c r="E105" s="16">
        <f>+Q105</f>
        <v>0</v>
      </c>
      <c r="F105" s="12"/>
      <c r="G105" s="12"/>
      <c r="H105" s="12">
        <f>+E105+F105-G105</f>
        <v>0</v>
      </c>
      <c r="I105" s="12"/>
      <c r="J105" s="12"/>
      <c r="K105" s="12"/>
      <c r="L105" s="12"/>
      <c r="M105" s="12"/>
      <c r="N105" s="21"/>
      <c r="O105" s="12"/>
      <c r="P105" s="1">
        <f t="shared" si="53"/>
        <v>0</v>
      </c>
      <c r="Q105" s="27">
        <f>+R105/1000</f>
        <v>0</v>
      </c>
      <c r="R105" s="27">
        <f>+S105+T105+U105+V105</f>
        <v>0</v>
      </c>
      <c r="S105" s="27"/>
      <c r="T105" s="27"/>
      <c r="U105" s="27"/>
      <c r="V105" s="27"/>
    </row>
    <row r="106" spans="1:23" hidden="1" x14ac:dyDescent="0.35">
      <c r="A106" s="11" t="s">
        <v>165</v>
      </c>
      <c r="B106" s="12" t="s">
        <v>166</v>
      </c>
      <c r="C106" s="12"/>
      <c r="D106" s="12"/>
      <c r="E106" s="16">
        <f>+Q106</f>
        <v>0</v>
      </c>
      <c r="F106" s="12"/>
      <c r="G106" s="12"/>
      <c r="H106" s="12">
        <f>+E106+F106-G106</f>
        <v>0</v>
      </c>
      <c r="I106" s="12"/>
      <c r="J106" s="12"/>
      <c r="K106" s="12"/>
      <c r="L106" s="12"/>
      <c r="M106" s="12"/>
      <c r="N106" s="21"/>
      <c r="O106" s="12"/>
      <c r="P106" s="1">
        <f t="shared" si="53"/>
        <v>0</v>
      </c>
      <c r="Q106" s="27">
        <f>+R106/1000</f>
        <v>0</v>
      </c>
      <c r="R106" s="27">
        <f>+S106+T106+U106+V106</f>
        <v>0</v>
      </c>
      <c r="S106" s="27"/>
      <c r="T106" s="27"/>
      <c r="U106" s="27"/>
      <c r="V106" s="27"/>
    </row>
    <row r="107" spans="1:23" hidden="1" x14ac:dyDescent="0.35">
      <c r="A107" s="11" t="s">
        <v>167</v>
      </c>
      <c r="B107" s="12" t="s">
        <v>168</v>
      </c>
      <c r="C107" s="12"/>
      <c r="D107" s="12"/>
      <c r="E107" s="16">
        <f>+Q107</f>
        <v>0</v>
      </c>
      <c r="F107" s="12"/>
      <c r="G107" s="12"/>
      <c r="H107" s="12">
        <f>+E107+F107-G107</f>
        <v>0</v>
      </c>
      <c r="I107" s="12"/>
      <c r="J107" s="12"/>
      <c r="K107" s="12"/>
      <c r="L107" s="12"/>
      <c r="M107" s="12"/>
      <c r="N107" s="21"/>
      <c r="O107" s="12"/>
      <c r="P107" s="1">
        <f t="shared" si="53"/>
        <v>0</v>
      </c>
      <c r="Q107" s="27">
        <f>+R107/1000</f>
        <v>0</v>
      </c>
      <c r="R107" s="27">
        <f>+S107+T107+U107+V107</f>
        <v>0</v>
      </c>
      <c r="S107" s="27"/>
      <c r="T107" s="27"/>
      <c r="U107" s="27"/>
      <c r="V107" s="27"/>
    </row>
    <row r="108" spans="1:23" s="65" customFormat="1" ht="21.45" x14ac:dyDescent="0.35">
      <c r="A108" s="11" t="s">
        <v>452</v>
      </c>
      <c r="B108" s="63" t="s">
        <v>169</v>
      </c>
      <c r="C108" s="50">
        <f t="shared" ref="C108:O108" si="79">+C109+C113+C114+C115+C120+C121+C122+C123</f>
        <v>0</v>
      </c>
      <c r="D108" s="50">
        <f t="shared" si="79"/>
        <v>0</v>
      </c>
      <c r="E108" s="64">
        <f t="shared" si="79"/>
        <v>302183</v>
      </c>
      <c r="F108" s="50">
        <f t="shared" si="79"/>
        <v>0</v>
      </c>
      <c r="G108" s="50">
        <f t="shared" si="79"/>
        <v>0</v>
      </c>
      <c r="H108" s="50">
        <f t="shared" si="79"/>
        <v>302183</v>
      </c>
      <c r="I108" s="50">
        <f t="shared" si="79"/>
        <v>0</v>
      </c>
      <c r="J108" s="50">
        <f t="shared" si="79"/>
        <v>0</v>
      </c>
      <c r="K108" s="50">
        <f t="shared" si="79"/>
        <v>0</v>
      </c>
      <c r="L108" s="50">
        <f t="shared" si="79"/>
        <v>0</v>
      </c>
      <c r="M108" s="50">
        <f t="shared" si="79"/>
        <v>0</v>
      </c>
      <c r="N108" s="50">
        <f t="shared" si="79"/>
        <v>0</v>
      </c>
      <c r="O108" s="50">
        <f t="shared" si="79"/>
        <v>0</v>
      </c>
      <c r="P108" s="65">
        <f t="shared" si="53"/>
        <v>1</v>
      </c>
      <c r="Q108" s="66">
        <f t="shared" ref="Q108:V108" si="80">+Q109+Q113+Q114+Q115+Q120+Q121+Q122+Q123</f>
        <v>302183</v>
      </c>
      <c r="R108" s="66">
        <f t="shared" si="80"/>
        <v>302183000</v>
      </c>
      <c r="S108" s="67">
        <f t="shared" si="80"/>
        <v>82875500</v>
      </c>
      <c r="T108" s="67">
        <f>+T109+T113+T114+T115+T120+T121+T122+T123</f>
        <v>69320500</v>
      </c>
      <c r="U108" s="66">
        <f t="shared" si="80"/>
        <v>80666000</v>
      </c>
      <c r="V108" s="66">
        <f t="shared" si="80"/>
        <v>69321000</v>
      </c>
      <c r="W108" s="68">
        <f>+Q108-E108</f>
        <v>0</v>
      </c>
    </row>
    <row r="109" spans="1:23" s="65" customFormat="1" ht="15.45" x14ac:dyDescent="0.35">
      <c r="A109" s="11" t="s">
        <v>453</v>
      </c>
      <c r="B109" s="63" t="s">
        <v>170</v>
      </c>
      <c r="C109" s="50">
        <f t="shared" ref="C109:O109" si="81">+C110+C111+C112</f>
        <v>0</v>
      </c>
      <c r="D109" s="50">
        <f t="shared" si="81"/>
        <v>0</v>
      </c>
      <c r="E109" s="64">
        <f t="shared" si="81"/>
        <v>176900</v>
      </c>
      <c r="F109" s="50">
        <f t="shared" si="81"/>
        <v>0</v>
      </c>
      <c r="G109" s="50">
        <f t="shared" si="81"/>
        <v>0</v>
      </c>
      <c r="H109" s="50">
        <f t="shared" si="81"/>
        <v>176900</v>
      </c>
      <c r="I109" s="50">
        <f t="shared" si="81"/>
        <v>0</v>
      </c>
      <c r="J109" s="50">
        <f t="shared" si="81"/>
        <v>0</v>
      </c>
      <c r="K109" s="50">
        <f t="shared" si="81"/>
        <v>0</v>
      </c>
      <c r="L109" s="50">
        <f t="shared" si="81"/>
        <v>0</v>
      </c>
      <c r="M109" s="50">
        <f t="shared" si="81"/>
        <v>0</v>
      </c>
      <c r="N109" s="50">
        <f t="shared" si="81"/>
        <v>0</v>
      </c>
      <c r="O109" s="50">
        <f t="shared" si="81"/>
        <v>0</v>
      </c>
      <c r="P109" s="65">
        <f t="shared" si="53"/>
        <v>1</v>
      </c>
      <c r="Q109" s="66">
        <f t="shared" ref="Q109:V109" si="82">+Q110+Q111+Q112</f>
        <v>176900</v>
      </c>
      <c r="R109" s="66">
        <f t="shared" si="82"/>
        <v>176900000</v>
      </c>
      <c r="S109" s="67">
        <f t="shared" si="82"/>
        <v>51555000</v>
      </c>
      <c r="T109" s="67">
        <f t="shared" si="82"/>
        <v>38000000</v>
      </c>
      <c r="U109" s="67">
        <f t="shared" si="82"/>
        <v>49345000</v>
      </c>
      <c r="V109" s="66">
        <f t="shared" si="82"/>
        <v>38000000</v>
      </c>
      <c r="W109" s="68">
        <f>+Q109-E109</f>
        <v>0</v>
      </c>
    </row>
    <row r="110" spans="1:23" s="65" customFormat="1" ht="15.45" x14ac:dyDescent="0.35">
      <c r="A110" s="11" t="s">
        <v>454</v>
      </c>
      <c r="B110" s="63" t="s">
        <v>171</v>
      </c>
      <c r="C110" s="50"/>
      <c r="D110" s="50"/>
      <c r="E110" s="64">
        <f>+Q110</f>
        <v>152000</v>
      </c>
      <c r="F110" s="50"/>
      <c r="G110" s="50"/>
      <c r="H110" s="50">
        <f>+E110+F110-G110</f>
        <v>152000</v>
      </c>
      <c r="I110" s="50"/>
      <c r="J110" s="50"/>
      <c r="K110" s="50"/>
      <c r="L110" s="50"/>
      <c r="M110" s="50"/>
      <c r="N110" s="50"/>
      <c r="O110" s="50"/>
      <c r="P110" s="65">
        <f t="shared" si="53"/>
        <v>1</v>
      </c>
      <c r="Q110" s="66">
        <f>+R110/1000</f>
        <v>152000</v>
      </c>
      <c r="R110" s="66">
        <f>+S110+T110+U110+V110</f>
        <v>152000000</v>
      </c>
      <c r="S110" s="67" t="s">
        <v>373</v>
      </c>
      <c r="T110" s="67">
        <v>38000000</v>
      </c>
      <c r="U110" s="66">
        <v>38000000</v>
      </c>
      <c r="V110" s="66">
        <v>38000000</v>
      </c>
      <c r="W110" s="68">
        <f>+Q110-E110</f>
        <v>0</v>
      </c>
    </row>
    <row r="111" spans="1:23" s="65" customFormat="1" ht="15.45" x14ac:dyDescent="0.35">
      <c r="A111" s="11" t="s">
        <v>455</v>
      </c>
      <c r="B111" s="63" t="s">
        <v>172</v>
      </c>
      <c r="C111" s="50"/>
      <c r="D111" s="50"/>
      <c r="E111" s="64">
        <f>+Q111</f>
        <v>24900</v>
      </c>
      <c r="F111" s="50"/>
      <c r="G111" s="50"/>
      <c r="H111" s="50">
        <f>+E111+F111-G111</f>
        <v>24900</v>
      </c>
      <c r="I111" s="50"/>
      <c r="J111" s="50"/>
      <c r="K111" s="50"/>
      <c r="L111" s="50"/>
      <c r="M111" s="50"/>
      <c r="N111" s="50"/>
      <c r="O111" s="50"/>
      <c r="P111" s="65">
        <f t="shared" si="53"/>
        <v>1</v>
      </c>
      <c r="Q111" s="66">
        <f>+R111/1000</f>
        <v>24900</v>
      </c>
      <c r="R111" s="66">
        <f>+S111+T111+U111+V111</f>
        <v>24900000</v>
      </c>
      <c r="S111" s="67" t="s">
        <v>389</v>
      </c>
      <c r="T111" s="67"/>
      <c r="U111" s="66">
        <v>11345000</v>
      </c>
      <c r="V111" s="66"/>
      <c r="W111" s="68">
        <f>+Q111-E111</f>
        <v>0</v>
      </c>
    </row>
    <row r="112" spans="1:23" hidden="1" x14ac:dyDescent="0.35">
      <c r="A112" s="11" t="s">
        <v>173</v>
      </c>
      <c r="B112" s="12" t="s">
        <v>174</v>
      </c>
      <c r="C112" s="12"/>
      <c r="D112" s="12"/>
      <c r="E112" s="16">
        <f>+Q112</f>
        <v>0</v>
      </c>
      <c r="F112" s="12"/>
      <c r="G112" s="12"/>
      <c r="H112" s="12">
        <f>+E112+F112-G112</f>
        <v>0</v>
      </c>
      <c r="I112" s="12"/>
      <c r="J112" s="12"/>
      <c r="K112" s="12"/>
      <c r="L112" s="12"/>
      <c r="M112" s="12"/>
      <c r="N112" s="21"/>
      <c r="O112" s="12"/>
      <c r="P112" s="1">
        <f t="shared" si="53"/>
        <v>0</v>
      </c>
      <c r="Q112" s="27">
        <f>+R112/1000</f>
        <v>0</v>
      </c>
      <c r="R112" s="27">
        <f>+S112+T112+U112+V112</f>
        <v>0</v>
      </c>
      <c r="S112" s="27"/>
      <c r="T112" s="27"/>
      <c r="U112" s="27"/>
      <c r="V112" s="27"/>
    </row>
    <row r="113" spans="1:23" hidden="1" x14ac:dyDescent="0.35">
      <c r="A113" s="11" t="s">
        <v>175</v>
      </c>
      <c r="B113" s="12" t="s">
        <v>176</v>
      </c>
      <c r="C113" s="12"/>
      <c r="D113" s="12"/>
      <c r="E113" s="16">
        <f>+Q113</f>
        <v>0</v>
      </c>
      <c r="F113" s="12"/>
      <c r="G113" s="12"/>
      <c r="H113" s="12">
        <f>+E113+F113-G113</f>
        <v>0</v>
      </c>
      <c r="I113" s="12"/>
      <c r="J113" s="12"/>
      <c r="K113" s="12"/>
      <c r="L113" s="12"/>
      <c r="M113" s="12"/>
      <c r="N113" s="21"/>
      <c r="O113" s="12"/>
      <c r="P113" s="1">
        <f t="shared" si="53"/>
        <v>0</v>
      </c>
      <c r="Q113" s="27">
        <f>+R113/1000</f>
        <v>0</v>
      </c>
      <c r="R113" s="27">
        <f>+S113+T113+U113+V113</f>
        <v>0</v>
      </c>
      <c r="S113" s="27"/>
      <c r="T113" s="27"/>
      <c r="U113" s="27"/>
      <c r="V113" s="27"/>
    </row>
    <row r="114" spans="1:23" hidden="1" x14ac:dyDescent="0.35">
      <c r="A114" s="11" t="s">
        <v>177</v>
      </c>
      <c r="B114" s="12" t="s">
        <v>178</v>
      </c>
      <c r="C114" s="12"/>
      <c r="D114" s="12"/>
      <c r="E114" s="16">
        <f>+Q114</f>
        <v>0</v>
      </c>
      <c r="F114" s="12"/>
      <c r="G114" s="12"/>
      <c r="H114" s="12">
        <f>+E114+F114-G114</f>
        <v>0</v>
      </c>
      <c r="I114" s="12"/>
      <c r="J114" s="12"/>
      <c r="K114" s="12"/>
      <c r="L114" s="12"/>
      <c r="M114" s="12"/>
      <c r="N114" s="18"/>
      <c r="O114" s="12"/>
      <c r="P114" s="1">
        <f t="shared" si="53"/>
        <v>0</v>
      </c>
      <c r="Q114" s="27">
        <f>+R114/1000</f>
        <v>0</v>
      </c>
      <c r="R114" s="27">
        <f>+S114+T114+U114+V114</f>
        <v>0</v>
      </c>
      <c r="S114" s="27"/>
      <c r="T114" s="27"/>
      <c r="U114" s="27"/>
      <c r="V114" s="27"/>
    </row>
    <row r="115" spans="1:23" ht="21.45" hidden="1" x14ac:dyDescent="0.35">
      <c r="A115" s="11" t="s">
        <v>179</v>
      </c>
      <c r="B115" s="12" t="s">
        <v>180</v>
      </c>
      <c r="C115" s="12">
        <f t="shared" ref="C115:O115" si="83">+C116+C117+C118+C119</f>
        <v>0</v>
      </c>
      <c r="D115" s="12">
        <f t="shared" si="83"/>
        <v>0</v>
      </c>
      <c r="E115" s="16">
        <f t="shared" si="83"/>
        <v>0</v>
      </c>
      <c r="F115" s="12">
        <f t="shared" si="83"/>
        <v>0</v>
      </c>
      <c r="G115" s="12">
        <f t="shared" si="83"/>
        <v>0</v>
      </c>
      <c r="H115" s="12">
        <f t="shared" si="83"/>
        <v>0</v>
      </c>
      <c r="I115" s="12">
        <f t="shared" si="83"/>
        <v>0</v>
      </c>
      <c r="J115" s="12">
        <f t="shared" si="83"/>
        <v>0</v>
      </c>
      <c r="K115" s="12">
        <f t="shared" si="83"/>
        <v>0</v>
      </c>
      <c r="L115" s="12">
        <f t="shared" si="83"/>
        <v>0</v>
      </c>
      <c r="M115" s="12">
        <f t="shared" si="83"/>
        <v>0</v>
      </c>
      <c r="N115" s="21">
        <f t="shared" si="83"/>
        <v>0</v>
      </c>
      <c r="O115" s="12">
        <f t="shared" si="83"/>
        <v>0</v>
      </c>
      <c r="P115" s="1">
        <f t="shared" si="53"/>
        <v>0</v>
      </c>
      <c r="Q115" s="27">
        <f t="shared" ref="Q115:V115" si="84">+Q116+Q117+Q118+Q119</f>
        <v>0</v>
      </c>
      <c r="R115" s="27">
        <f t="shared" si="84"/>
        <v>0</v>
      </c>
      <c r="S115" s="27">
        <f t="shared" si="84"/>
        <v>0</v>
      </c>
      <c r="T115" s="27">
        <f t="shared" si="84"/>
        <v>0</v>
      </c>
      <c r="U115" s="27">
        <f t="shared" si="84"/>
        <v>0</v>
      </c>
      <c r="V115" s="27">
        <f t="shared" si="84"/>
        <v>0</v>
      </c>
    </row>
    <row r="116" spans="1:23" hidden="1" x14ac:dyDescent="0.35">
      <c r="A116" s="11" t="s">
        <v>181</v>
      </c>
      <c r="B116" s="12" t="s">
        <v>182</v>
      </c>
      <c r="C116" s="12"/>
      <c r="D116" s="12"/>
      <c r="E116" s="16">
        <f t="shared" ref="E116:E123" si="85">+Q116</f>
        <v>0</v>
      </c>
      <c r="F116" s="12"/>
      <c r="G116" s="12"/>
      <c r="H116" s="12">
        <f t="shared" ref="H116:H123" si="86">+E116+F116-G116</f>
        <v>0</v>
      </c>
      <c r="I116" s="12"/>
      <c r="J116" s="12"/>
      <c r="K116" s="12"/>
      <c r="L116" s="12"/>
      <c r="M116" s="12"/>
      <c r="N116" s="21"/>
      <c r="O116" s="12"/>
      <c r="P116" s="1">
        <f t="shared" si="53"/>
        <v>0</v>
      </c>
      <c r="Q116" s="27">
        <f t="shared" ref="Q116:Q123" si="87">+R116/1000</f>
        <v>0</v>
      </c>
      <c r="R116" s="27">
        <f t="shared" ref="R116:R123" si="88">+S116+T116+U116+V116</f>
        <v>0</v>
      </c>
      <c r="S116" s="27"/>
      <c r="T116" s="27"/>
      <c r="U116" s="27"/>
      <c r="V116" s="27"/>
    </row>
    <row r="117" spans="1:23" hidden="1" x14ac:dyDescent="0.35">
      <c r="A117" s="11" t="s">
        <v>183</v>
      </c>
      <c r="B117" s="12" t="s">
        <v>184</v>
      </c>
      <c r="C117" s="12"/>
      <c r="D117" s="12"/>
      <c r="E117" s="16">
        <f t="shared" si="85"/>
        <v>0</v>
      </c>
      <c r="F117" s="12"/>
      <c r="G117" s="12"/>
      <c r="H117" s="12">
        <f t="shared" si="86"/>
        <v>0</v>
      </c>
      <c r="I117" s="12"/>
      <c r="J117" s="12"/>
      <c r="K117" s="12"/>
      <c r="L117" s="12"/>
      <c r="M117" s="12"/>
      <c r="N117" s="21"/>
      <c r="O117" s="12"/>
      <c r="P117" s="1">
        <f t="shared" si="53"/>
        <v>0</v>
      </c>
      <c r="Q117" s="27">
        <f t="shared" si="87"/>
        <v>0</v>
      </c>
      <c r="R117" s="27">
        <f t="shared" si="88"/>
        <v>0</v>
      </c>
      <c r="S117" s="27"/>
      <c r="T117" s="27"/>
      <c r="U117" s="27"/>
      <c r="V117" s="27"/>
    </row>
    <row r="118" spans="1:23" ht="21.45" hidden="1" x14ac:dyDescent="0.35">
      <c r="A118" s="11" t="s">
        <v>185</v>
      </c>
      <c r="B118" s="12" t="s">
        <v>186</v>
      </c>
      <c r="C118" s="12"/>
      <c r="D118" s="12"/>
      <c r="E118" s="16">
        <f t="shared" si="85"/>
        <v>0</v>
      </c>
      <c r="F118" s="12"/>
      <c r="G118" s="12"/>
      <c r="H118" s="12">
        <f t="shared" si="86"/>
        <v>0</v>
      </c>
      <c r="I118" s="12"/>
      <c r="J118" s="12"/>
      <c r="K118" s="12"/>
      <c r="L118" s="12"/>
      <c r="M118" s="12"/>
      <c r="N118" s="21"/>
      <c r="O118" s="12"/>
      <c r="P118" s="1">
        <f t="shared" si="53"/>
        <v>0</v>
      </c>
      <c r="Q118" s="27">
        <f t="shared" si="87"/>
        <v>0</v>
      </c>
      <c r="R118" s="27">
        <f t="shared" si="88"/>
        <v>0</v>
      </c>
      <c r="S118" s="27"/>
      <c r="T118" s="27"/>
      <c r="U118" s="27"/>
      <c r="V118" s="27"/>
    </row>
    <row r="119" spans="1:23" hidden="1" x14ac:dyDescent="0.35">
      <c r="A119" s="11" t="s">
        <v>187</v>
      </c>
      <c r="B119" s="12" t="s">
        <v>188</v>
      </c>
      <c r="C119" s="12"/>
      <c r="D119" s="12"/>
      <c r="E119" s="16">
        <f t="shared" si="85"/>
        <v>0</v>
      </c>
      <c r="F119" s="12"/>
      <c r="G119" s="12"/>
      <c r="H119" s="12">
        <f t="shared" si="86"/>
        <v>0</v>
      </c>
      <c r="I119" s="12"/>
      <c r="J119" s="12"/>
      <c r="K119" s="12"/>
      <c r="L119" s="12"/>
      <c r="M119" s="12"/>
      <c r="N119" s="21"/>
      <c r="O119" s="12"/>
      <c r="P119" s="1">
        <f t="shared" si="53"/>
        <v>0</v>
      </c>
      <c r="Q119" s="27">
        <f t="shared" si="87"/>
        <v>0</v>
      </c>
      <c r="R119" s="27">
        <f t="shared" si="88"/>
        <v>0</v>
      </c>
      <c r="S119" s="27"/>
      <c r="T119" s="27"/>
      <c r="U119" s="27"/>
      <c r="V119" s="27"/>
    </row>
    <row r="120" spans="1:23" s="65" customFormat="1" ht="21.45" x14ac:dyDescent="0.35">
      <c r="A120" s="11" t="s">
        <v>487</v>
      </c>
      <c r="B120" s="63" t="s">
        <v>190</v>
      </c>
      <c r="C120" s="50"/>
      <c r="D120" s="50"/>
      <c r="E120" s="64">
        <f>+Q120</f>
        <v>125283</v>
      </c>
      <c r="F120" s="50"/>
      <c r="G120" s="50"/>
      <c r="H120" s="50">
        <f>+E120+F120-G120</f>
        <v>125283</v>
      </c>
      <c r="I120" s="50"/>
      <c r="J120" s="50"/>
      <c r="K120" s="50"/>
      <c r="L120" s="50"/>
      <c r="M120" s="50"/>
      <c r="N120" s="50"/>
      <c r="O120" s="50"/>
      <c r="P120" s="65">
        <f t="shared" si="53"/>
        <v>1</v>
      </c>
      <c r="Q120" s="66">
        <f t="shared" si="87"/>
        <v>125283</v>
      </c>
      <c r="R120" s="66">
        <f t="shared" si="88"/>
        <v>125283000</v>
      </c>
      <c r="S120" s="67">
        <v>31320500</v>
      </c>
      <c r="T120" s="67">
        <v>31320500</v>
      </c>
      <c r="U120" s="66">
        <v>31321000</v>
      </c>
      <c r="V120" s="66">
        <v>31321000</v>
      </c>
      <c r="W120" s="68">
        <f>+Q120-E120</f>
        <v>0</v>
      </c>
    </row>
    <row r="121" spans="1:23" hidden="1" x14ac:dyDescent="0.35">
      <c r="A121" s="11" t="s">
        <v>191</v>
      </c>
      <c r="B121" s="12" t="s">
        <v>192</v>
      </c>
      <c r="C121" s="12"/>
      <c r="D121" s="12"/>
      <c r="E121" s="16">
        <f t="shared" si="85"/>
        <v>0</v>
      </c>
      <c r="F121" s="12"/>
      <c r="G121" s="12"/>
      <c r="H121" s="12">
        <f t="shared" si="86"/>
        <v>0</v>
      </c>
      <c r="I121" s="12"/>
      <c r="J121" s="12"/>
      <c r="K121" s="12"/>
      <c r="L121" s="12"/>
      <c r="M121" s="12"/>
      <c r="N121" s="21"/>
      <c r="O121" s="12"/>
      <c r="P121" s="1">
        <f t="shared" si="53"/>
        <v>0</v>
      </c>
      <c r="Q121" s="27">
        <f t="shared" si="87"/>
        <v>0</v>
      </c>
      <c r="R121" s="27">
        <f t="shared" si="88"/>
        <v>0</v>
      </c>
      <c r="S121" s="27"/>
      <c r="T121" s="27"/>
      <c r="U121" s="27"/>
      <c r="V121" s="27"/>
    </row>
    <row r="122" spans="1:23" hidden="1" x14ac:dyDescent="0.35">
      <c r="A122" s="11" t="s">
        <v>193</v>
      </c>
      <c r="B122" s="12" t="s">
        <v>194</v>
      </c>
      <c r="C122" s="12"/>
      <c r="D122" s="12"/>
      <c r="E122" s="16">
        <f t="shared" si="85"/>
        <v>0</v>
      </c>
      <c r="F122" s="12"/>
      <c r="G122" s="12"/>
      <c r="H122" s="12">
        <f t="shared" si="86"/>
        <v>0</v>
      </c>
      <c r="I122" s="12"/>
      <c r="J122" s="12"/>
      <c r="K122" s="12"/>
      <c r="L122" s="12"/>
      <c r="M122" s="12"/>
      <c r="N122" s="21"/>
      <c r="O122" s="12"/>
      <c r="P122" s="1">
        <f t="shared" si="53"/>
        <v>0</v>
      </c>
      <c r="Q122" s="27">
        <f t="shared" si="87"/>
        <v>0</v>
      </c>
      <c r="R122" s="27">
        <f t="shared" si="88"/>
        <v>0</v>
      </c>
      <c r="S122" s="27"/>
      <c r="T122" s="27"/>
      <c r="U122" s="27"/>
      <c r="V122" s="27"/>
    </row>
    <row r="123" spans="1:23" hidden="1" x14ac:dyDescent="0.35">
      <c r="A123" s="11" t="s">
        <v>195</v>
      </c>
      <c r="B123" s="12" t="s">
        <v>196</v>
      </c>
      <c r="C123" s="12"/>
      <c r="D123" s="12"/>
      <c r="E123" s="16">
        <f t="shared" si="85"/>
        <v>0</v>
      </c>
      <c r="F123" s="12"/>
      <c r="G123" s="12"/>
      <c r="H123" s="12">
        <f t="shared" si="86"/>
        <v>0</v>
      </c>
      <c r="I123" s="12"/>
      <c r="J123" s="12"/>
      <c r="K123" s="12"/>
      <c r="L123" s="12"/>
      <c r="M123" s="12"/>
      <c r="N123" s="21"/>
      <c r="O123" s="12"/>
      <c r="P123" s="1">
        <f t="shared" si="53"/>
        <v>0</v>
      </c>
      <c r="Q123" s="27">
        <f t="shared" si="87"/>
        <v>0</v>
      </c>
      <c r="R123" s="27">
        <f t="shared" si="88"/>
        <v>0</v>
      </c>
      <c r="S123" s="27"/>
      <c r="T123" s="27"/>
      <c r="U123" s="27"/>
      <c r="V123" s="27"/>
    </row>
    <row r="124" spans="1:23" ht="21.45" x14ac:dyDescent="0.35">
      <c r="A124" s="11" t="s">
        <v>456</v>
      </c>
      <c r="B124" s="12" t="s">
        <v>197</v>
      </c>
      <c r="C124" s="48">
        <f t="shared" ref="C124:O124" si="89">+C125+C126+C129+C130</f>
        <v>0</v>
      </c>
      <c r="D124" s="48">
        <f t="shared" si="89"/>
        <v>0</v>
      </c>
      <c r="E124" s="49">
        <f t="shared" si="89"/>
        <v>1106246</v>
      </c>
      <c r="F124" s="48">
        <f t="shared" si="89"/>
        <v>0</v>
      </c>
      <c r="G124" s="48">
        <f t="shared" si="89"/>
        <v>0</v>
      </c>
      <c r="H124" s="48">
        <f t="shared" si="89"/>
        <v>1106246</v>
      </c>
      <c r="I124" s="48">
        <f t="shared" si="89"/>
        <v>0</v>
      </c>
      <c r="J124" s="48">
        <f t="shared" si="89"/>
        <v>0</v>
      </c>
      <c r="K124" s="48">
        <f t="shared" si="89"/>
        <v>0</v>
      </c>
      <c r="L124" s="48">
        <f t="shared" si="89"/>
        <v>0</v>
      </c>
      <c r="M124" s="48">
        <f t="shared" si="89"/>
        <v>0</v>
      </c>
      <c r="N124" s="48">
        <f t="shared" si="89"/>
        <v>0</v>
      </c>
      <c r="O124" s="48">
        <f t="shared" si="89"/>
        <v>0</v>
      </c>
      <c r="P124" s="1">
        <f t="shared" si="53"/>
        <v>1</v>
      </c>
      <c r="Q124" s="27">
        <f t="shared" ref="Q124:V124" si="90">+Q125+Q126+Q129+Q130</f>
        <v>1106246</v>
      </c>
      <c r="R124" s="27">
        <f t="shared" si="90"/>
        <v>1106246000</v>
      </c>
      <c r="S124" s="57">
        <f>+S125+S126+S129+S130</f>
        <v>31537000</v>
      </c>
      <c r="T124" s="57">
        <f>+T125+T126+T129+T130</f>
        <v>31537000</v>
      </c>
      <c r="U124" s="27">
        <f>+U125+U126+U129+U130</f>
        <v>21587000</v>
      </c>
      <c r="V124" s="27">
        <f t="shared" si="90"/>
        <v>1021585000</v>
      </c>
      <c r="W124" s="3">
        <f>+Q124-E124</f>
        <v>0</v>
      </c>
    </row>
    <row r="125" spans="1:23" ht="21.45" x14ac:dyDescent="0.35">
      <c r="A125" s="11" t="s">
        <v>489</v>
      </c>
      <c r="B125" s="12" t="s">
        <v>199</v>
      </c>
      <c r="C125" s="48"/>
      <c r="D125" s="48"/>
      <c r="E125" s="49">
        <f>+Q125</f>
        <v>19900</v>
      </c>
      <c r="F125" s="48"/>
      <c r="G125" s="48"/>
      <c r="H125" s="48">
        <f>+E125+F125-G125</f>
        <v>19900</v>
      </c>
      <c r="I125" s="48"/>
      <c r="J125" s="48"/>
      <c r="K125" s="48"/>
      <c r="L125" s="48"/>
      <c r="M125" s="48"/>
      <c r="N125" s="48"/>
      <c r="O125" s="48"/>
      <c r="P125" s="1">
        <f t="shared" si="53"/>
        <v>1</v>
      </c>
      <c r="Q125" s="27">
        <f>+R125/1000</f>
        <v>19900</v>
      </c>
      <c r="R125" s="27">
        <f>+S125+T125+U125+V125</f>
        <v>19900000</v>
      </c>
      <c r="S125" s="57" t="s">
        <v>374</v>
      </c>
      <c r="T125" s="57" t="s">
        <v>390</v>
      </c>
      <c r="U125" s="27"/>
      <c r="V125" s="27"/>
      <c r="W125" s="3">
        <f>+Q125-E125</f>
        <v>0</v>
      </c>
    </row>
    <row r="126" spans="1:23" ht="15.45" x14ac:dyDescent="0.35">
      <c r="A126" s="11" t="s">
        <v>526</v>
      </c>
      <c r="B126" s="12" t="s">
        <v>200</v>
      </c>
      <c r="C126" s="48">
        <f t="shared" ref="C126:O126" si="91">+C127+C128</f>
        <v>0</v>
      </c>
      <c r="D126" s="48">
        <f t="shared" si="91"/>
        <v>0</v>
      </c>
      <c r="E126" s="49">
        <f t="shared" si="91"/>
        <v>25146</v>
      </c>
      <c r="F126" s="48">
        <f t="shared" si="91"/>
        <v>0</v>
      </c>
      <c r="G126" s="48">
        <f t="shared" si="91"/>
        <v>0</v>
      </c>
      <c r="H126" s="48">
        <f t="shared" si="91"/>
        <v>25146</v>
      </c>
      <c r="I126" s="48">
        <f t="shared" si="91"/>
        <v>0</v>
      </c>
      <c r="J126" s="48">
        <f t="shared" si="91"/>
        <v>0</v>
      </c>
      <c r="K126" s="48">
        <f t="shared" si="91"/>
        <v>0</v>
      </c>
      <c r="L126" s="48">
        <f t="shared" si="91"/>
        <v>0</v>
      </c>
      <c r="M126" s="48">
        <f t="shared" si="91"/>
        <v>0</v>
      </c>
      <c r="N126" s="48">
        <f t="shared" si="91"/>
        <v>0</v>
      </c>
      <c r="O126" s="48">
        <f t="shared" si="91"/>
        <v>0</v>
      </c>
      <c r="P126" s="1">
        <f t="shared" si="53"/>
        <v>1</v>
      </c>
      <c r="Q126" s="27">
        <f t="shared" ref="Q126:V126" si="92">+Q127+Q128</f>
        <v>25146</v>
      </c>
      <c r="R126" s="27">
        <f t="shared" si="92"/>
        <v>25146000</v>
      </c>
      <c r="S126" s="57">
        <f t="shared" si="92"/>
        <v>6287000</v>
      </c>
      <c r="T126" s="57">
        <f t="shared" si="92"/>
        <v>6287000</v>
      </c>
      <c r="U126" s="27">
        <f>+U127+U128</f>
        <v>6287000</v>
      </c>
      <c r="V126" s="27">
        <f t="shared" si="92"/>
        <v>6285000</v>
      </c>
      <c r="W126" s="3">
        <f>+Q126-E126</f>
        <v>0</v>
      </c>
    </row>
    <row r="127" spans="1:23" ht="15.45" x14ac:dyDescent="0.35">
      <c r="A127" s="11" t="s">
        <v>458</v>
      </c>
      <c r="B127" s="12" t="s">
        <v>201</v>
      </c>
      <c r="C127" s="48"/>
      <c r="D127" s="48"/>
      <c r="E127" s="49">
        <f>+Q127</f>
        <v>1548</v>
      </c>
      <c r="F127" s="48"/>
      <c r="G127" s="48"/>
      <c r="H127" s="48">
        <f>+E127+F127-G127</f>
        <v>1548</v>
      </c>
      <c r="I127" s="48"/>
      <c r="J127" s="48"/>
      <c r="K127" s="48"/>
      <c r="L127" s="48"/>
      <c r="M127" s="48"/>
      <c r="N127" s="48"/>
      <c r="O127" s="48"/>
      <c r="P127" s="1">
        <f t="shared" si="53"/>
        <v>1</v>
      </c>
      <c r="Q127" s="27">
        <f>+R127/1000</f>
        <v>1548</v>
      </c>
      <c r="R127" s="27">
        <f>+S127+T127+U127+V127</f>
        <v>1548000</v>
      </c>
      <c r="S127" s="57" t="s">
        <v>375</v>
      </c>
      <c r="T127" s="57" t="s">
        <v>391</v>
      </c>
      <c r="U127" s="60">
        <v>387000</v>
      </c>
      <c r="V127" s="27">
        <v>387000</v>
      </c>
      <c r="W127" s="3">
        <f>+Q127-E127</f>
        <v>0</v>
      </c>
    </row>
    <row r="128" spans="1:23" ht="21.45" x14ac:dyDescent="0.35">
      <c r="A128" s="11" t="s">
        <v>491</v>
      </c>
      <c r="B128" s="12" t="s">
        <v>203</v>
      </c>
      <c r="C128" s="48"/>
      <c r="D128" s="48"/>
      <c r="E128" s="49">
        <f>+Q128</f>
        <v>23598</v>
      </c>
      <c r="F128" s="48"/>
      <c r="G128" s="48"/>
      <c r="H128" s="48">
        <f>+E128+F128-G128</f>
        <v>23598</v>
      </c>
      <c r="I128" s="48"/>
      <c r="J128" s="48"/>
      <c r="K128" s="48"/>
      <c r="L128" s="48"/>
      <c r="M128" s="48"/>
      <c r="N128" s="48"/>
      <c r="O128" s="48"/>
      <c r="P128" s="1">
        <f t="shared" si="53"/>
        <v>1</v>
      </c>
      <c r="Q128" s="27">
        <f>+R128/1000</f>
        <v>23598</v>
      </c>
      <c r="R128" s="27">
        <f>+S128+T128+U128+V128</f>
        <v>23598000</v>
      </c>
      <c r="S128" s="57" t="s">
        <v>376</v>
      </c>
      <c r="T128" s="57" t="s">
        <v>392</v>
      </c>
      <c r="U128" s="60">
        <v>5900000</v>
      </c>
      <c r="V128" s="27">
        <v>5898000</v>
      </c>
      <c r="W128" s="3">
        <f>+Q128-E128</f>
        <v>0</v>
      </c>
    </row>
    <row r="129" spans="1:23" hidden="1" x14ac:dyDescent="0.35">
      <c r="A129" s="11" t="s">
        <v>204</v>
      </c>
      <c r="B129" s="12" t="s">
        <v>205</v>
      </c>
      <c r="C129" s="12"/>
      <c r="D129" s="12"/>
      <c r="E129" s="16">
        <f>+Q129</f>
        <v>0</v>
      </c>
      <c r="F129" s="12"/>
      <c r="G129" s="12"/>
      <c r="H129" s="12">
        <f>+E129+F129-G129</f>
        <v>0</v>
      </c>
      <c r="I129" s="12"/>
      <c r="J129" s="12"/>
      <c r="K129" s="12"/>
      <c r="L129" s="12"/>
      <c r="M129" s="12"/>
      <c r="N129" s="18"/>
      <c r="O129" s="12"/>
      <c r="P129" s="1">
        <f t="shared" si="53"/>
        <v>0</v>
      </c>
      <c r="Q129" s="27">
        <f>+R129/1000</f>
        <v>0</v>
      </c>
      <c r="R129" s="27">
        <f>+S129+T129+U129+V129</f>
        <v>0</v>
      </c>
      <c r="S129" s="27"/>
      <c r="T129" s="27"/>
      <c r="U129" s="27"/>
      <c r="V129" s="27"/>
    </row>
    <row r="130" spans="1:23" ht="15.45" x14ac:dyDescent="0.35">
      <c r="A130" s="11" t="s">
        <v>493</v>
      </c>
      <c r="B130" s="12" t="s">
        <v>207</v>
      </c>
      <c r="C130" s="48"/>
      <c r="D130" s="48"/>
      <c r="E130" s="49">
        <f>+Q130</f>
        <v>1061200</v>
      </c>
      <c r="F130" s="48"/>
      <c r="G130" s="48"/>
      <c r="H130" s="48">
        <f>+E130+F130-G130</f>
        <v>1061200</v>
      </c>
      <c r="I130" s="48"/>
      <c r="J130" s="48"/>
      <c r="K130" s="48"/>
      <c r="L130" s="48"/>
      <c r="M130" s="48"/>
      <c r="N130" s="48"/>
      <c r="O130" s="48"/>
      <c r="P130" s="1">
        <f t="shared" si="53"/>
        <v>1</v>
      </c>
      <c r="Q130" s="27">
        <f>+R130/1000</f>
        <v>1061200</v>
      </c>
      <c r="R130" s="27">
        <f>+S130+T130+U130+V130</f>
        <v>1061200000</v>
      </c>
      <c r="S130" s="57" t="s">
        <v>377</v>
      </c>
      <c r="T130" s="57" t="s">
        <v>393</v>
      </c>
      <c r="U130" s="60">
        <v>15300000</v>
      </c>
      <c r="V130" s="27">
        <v>1015300000</v>
      </c>
      <c r="W130" s="3">
        <f>+Q130-E130</f>
        <v>0</v>
      </c>
    </row>
    <row r="131" spans="1:23" ht="21.45" x14ac:dyDescent="0.35">
      <c r="A131" s="11" t="s">
        <v>527</v>
      </c>
      <c r="B131" s="12" t="s">
        <v>208</v>
      </c>
      <c r="C131" s="48">
        <f t="shared" ref="C131:O131" si="93">+C132+C144+C155</f>
        <v>0</v>
      </c>
      <c r="D131" s="48">
        <f t="shared" si="93"/>
        <v>0</v>
      </c>
      <c r="E131" s="49">
        <f t="shared" si="93"/>
        <v>20000</v>
      </c>
      <c r="F131" s="48">
        <f t="shared" si="93"/>
        <v>0</v>
      </c>
      <c r="G131" s="48">
        <f t="shared" si="93"/>
        <v>0</v>
      </c>
      <c r="H131" s="48">
        <f t="shared" si="93"/>
        <v>20000</v>
      </c>
      <c r="I131" s="48">
        <f t="shared" si="93"/>
        <v>0</v>
      </c>
      <c r="J131" s="48">
        <f t="shared" si="93"/>
        <v>0</v>
      </c>
      <c r="K131" s="48">
        <f t="shared" si="93"/>
        <v>0</v>
      </c>
      <c r="L131" s="48">
        <f t="shared" si="93"/>
        <v>0</v>
      </c>
      <c r="M131" s="48">
        <f t="shared" si="93"/>
        <v>0</v>
      </c>
      <c r="N131" s="48">
        <f t="shared" si="93"/>
        <v>0</v>
      </c>
      <c r="O131" s="48">
        <f t="shared" si="93"/>
        <v>0</v>
      </c>
      <c r="P131" s="1">
        <f t="shared" si="53"/>
        <v>1</v>
      </c>
      <c r="Q131" s="27">
        <f t="shared" ref="Q131:V131" si="94">+Q132+Q144+Q155</f>
        <v>20000</v>
      </c>
      <c r="R131" s="27">
        <f t="shared" si="94"/>
        <v>20000000</v>
      </c>
      <c r="S131" s="57">
        <f t="shared" si="94"/>
        <v>5000000</v>
      </c>
      <c r="T131" s="57">
        <f t="shared" si="94"/>
        <v>5000000</v>
      </c>
      <c r="U131" s="57">
        <f t="shared" si="94"/>
        <v>5000000</v>
      </c>
      <c r="V131" s="27">
        <f t="shared" si="94"/>
        <v>5000000</v>
      </c>
      <c r="W131" s="3">
        <f>+Q131-E131</f>
        <v>0</v>
      </c>
    </row>
    <row r="132" spans="1:23" hidden="1" x14ac:dyDescent="0.35">
      <c r="A132" s="11" t="s">
        <v>3</v>
      </c>
      <c r="B132" s="12" t="s">
        <v>209</v>
      </c>
      <c r="C132" s="12">
        <f t="shared" ref="C132:O132" si="95">+C133+C136+C139+C143</f>
        <v>0</v>
      </c>
      <c r="D132" s="12">
        <f t="shared" si="95"/>
        <v>0</v>
      </c>
      <c r="E132" s="16">
        <f t="shared" si="95"/>
        <v>0</v>
      </c>
      <c r="F132" s="12">
        <f t="shared" si="95"/>
        <v>0</v>
      </c>
      <c r="G132" s="12">
        <f t="shared" si="95"/>
        <v>0</v>
      </c>
      <c r="H132" s="12">
        <f t="shared" si="95"/>
        <v>0</v>
      </c>
      <c r="I132" s="12">
        <f t="shared" si="95"/>
        <v>0</v>
      </c>
      <c r="J132" s="12">
        <f t="shared" si="95"/>
        <v>0</v>
      </c>
      <c r="K132" s="12">
        <f t="shared" si="95"/>
        <v>0</v>
      </c>
      <c r="L132" s="12">
        <f t="shared" si="95"/>
        <v>0</v>
      </c>
      <c r="M132" s="12">
        <f t="shared" si="95"/>
        <v>0</v>
      </c>
      <c r="N132" s="21">
        <f t="shared" si="95"/>
        <v>0</v>
      </c>
      <c r="O132" s="12">
        <f t="shared" si="95"/>
        <v>0</v>
      </c>
      <c r="P132" s="1">
        <f t="shared" si="53"/>
        <v>0</v>
      </c>
      <c r="Q132" s="27">
        <f t="shared" ref="Q132:V132" si="96">+Q133+Q136+Q139+Q143</f>
        <v>0</v>
      </c>
      <c r="R132" s="27">
        <f t="shared" si="96"/>
        <v>0</v>
      </c>
      <c r="S132" s="27">
        <f t="shared" si="96"/>
        <v>0</v>
      </c>
      <c r="T132" s="27">
        <f t="shared" si="96"/>
        <v>0</v>
      </c>
      <c r="U132" s="27">
        <f t="shared" si="96"/>
        <v>0</v>
      </c>
      <c r="V132" s="27">
        <f t="shared" si="96"/>
        <v>0</v>
      </c>
    </row>
    <row r="133" spans="1:23" hidden="1" x14ac:dyDescent="0.35">
      <c r="A133" s="11" t="s">
        <v>76</v>
      </c>
      <c r="B133" s="12" t="s">
        <v>210</v>
      </c>
      <c r="C133" s="12">
        <f t="shared" ref="C133:O133" si="97">+C134+C135</f>
        <v>0</v>
      </c>
      <c r="D133" s="12">
        <f t="shared" si="97"/>
        <v>0</v>
      </c>
      <c r="E133" s="16">
        <f t="shared" si="97"/>
        <v>0</v>
      </c>
      <c r="F133" s="12">
        <f t="shared" si="97"/>
        <v>0</v>
      </c>
      <c r="G133" s="12">
        <f t="shared" si="97"/>
        <v>0</v>
      </c>
      <c r="H133" s="12">
        <f t="shared" si="97"/>
        <v>0</v>
      </c>
      <c r="I133" s="12">
        <f t="shared" si="97"/>
        <v>0</v>
      </c>
      <c r="J133" s="12">
        <f t="shared" si="97"/>
        <v>0</v>
      </c>
      <c r="K133" s="12">
        <f t="shared" si="97"/>
        <v>0</v>
      </c>
      <c r="L133" s="12">
        <f t="shared" si="97"/>
        <v>0</v>
      </c>
      <c r="M133" s="12">
        <f t="shared" si="97"/>
        <v>0</v>
      </c>
      <c r="N133" s="21">
        <f t="shared" si="97"/>
        <v>0</v>
      </c>
      <c r="O133" s="12">
        <f t="shared" si="97"/>
        <v>0</v>
      </c>
      <c r="P133" s="1">
        <f t="shared" si="53"/>
        <v>0</v>
      </c>
      <c r="Q133" s="27">
        <f t="shared" ref="Q133:V133" si="98">+Q134+Q135</f>
        <v>0</v>
      </c>
      <c r="R133" s="27">
        <f t="shared" si="98"/>
        <v>0</v>
      </c>
      <c r="S133" s="27">
        <f t="shared" si="98"/>
        <v>0</v>
      </c>
      <c r="T133" s="27">
        <f t="shared" si="98"/>
        <v>0</v>
      </c>
      <c r="U133" s="27">
        <f t="shared" si="98"/>
        <v>0</v>
      </c>
      <c r="V133" s="27">
        <f t="shared" si="98"/>
        <v>0</v>
      </c>
    </row>
    <row r="134" spans="1:23" hidden="1" x14ac:dyDescent="0.35">
      <c r="A134" s="11" t="s">
        <v>78</v>
      </c>
      <c r="B134" s="12" t="s">
        <v>211</v>
      </c>
      <c r="C134" s="12"/>
      <c r="D134" s="12"/>
      <c r="E134" s="16">
        <f>+Q134</f>
        <v>0</v>
      </c>
      <c r="F134" s="12"/>
      <c r="G134" s="12"/>
      <c r="H134" s="12">
        <f>+E134+F134-G134</f>
        <v>0</v>
      </c>
      <c r="I134" s="12"/>
      <c r="J134" s="12"/>
      <c r="K134" s="12"/>
      <c r="L134" s="12"/>
      <c r="M134" s="12"/>
      <c r="N134" s="21"/>
      <c r="O134" s="12"/>
      <c r="P134" s="1">
        <f t="shared" si="53"/>
        <v>0</v>
      </c>
      <c r="Q134" s="27">
        <f>+R134/1000</f>
        <v>0</v>
      </c>
      <c r="R134" s="27">
        <f>+S134+T134+U134+V134</f>
        <v>0</v>
      </c>
      <c r="S134" s="27"/>
      <c r="T134" s="27"/>
      <c r="U134" s="27"/>
      <c r="V134" s="27"/>
    </row>
    <row r="135" spans="1:23" hidden="1" x14ac:dyDescent="0.35">
      <c r="A135" s="11" t="s">
        <v>80</v>
      </c>
      <c r="B135" s="12" t="s">
        <v>212</v>
      </c>
      <c r="C135" s="12"/>
      <c r="D135" s="12"/>
      <c r="E135" s="16">
        <f>+Q135</f>
        <v>0</v>
      </c>
      <c r="F135" s="12"/>
      <c r="G135" s="12"/>
      <c r="H135" s="12">
        <f>+E135+F135-G135</f>
        <v>0</v>
      </c>
      <c r="I135" s="12"/>
      <c r="J135" s="12"/>
      <c r="K135" s="12"/>
      <c r="L135" s="12"/>
      <c r="M135" s="12"/>
      <c r="N135" s="21"/>
      <c r="O135" s="12"/>
      <c r="P135" s="1">
        <f t="shared" ref="P135:P198" si="99">IF(+C135+D135+E135+F135+G135+H135+I135+J135+K135+L135+M135+N135&lt;&gt;0,1,0)</f>
        <v>0</v>
      </c>
      <c r="Q135" s="27">
        <f>+R135/1000</f>
        <v>0</v>
      </c>
      <c r="R135" s="27">
        <f>+S135+T135+U135+V135</f>
        <v>0</v>
      </c>
      <c r="S135" s="27"/>
      <c r="T135" s="27"/>
      <c r="U135" s="27"/>
      <c r="V135" s="27"/>
    </row>
    <row r="136" spans="1:23" hidden="1" x14ac:dyDescent="0.35">
      <c r="A136" s="11" t="s">
        <v>82</v>
      </c>
      <c r="B136" s="12" t="s">
        <v>213</v>
      </c>
      <c r="C136" s="12">
        <f t="shared" ref="C136:O136" si="100">+C137+C138</f>
        <v>0</v>
      </c>
      <c r="D136" s="12">
        <f t="shared" si="100"/>
        <v>0</v>
      </c>
      <c r="E136" s="16">
        <f t="shared" si="100"/>
        <v>0</v>
      </c>
      <c r="F136" s="12">
        <f t="shared" si="100"/>
        <v>0</v>
      </c>
      <c r="G136" s="12">
        <f t="shared" si="100"/>
        <v>0</v>
      </c>
      <c r="H136" s="12">
        <f t="shared" si="100"/>
        <v>0</v>
      </c>
      <c r="I136" s="12">
        <f t="shared" si="100"/>
        <v>0</v>
      </c>
      <c r="J136" s="12">
        <f t="shared" si="100"/>
        <v>0</v>
      </c>
      <c r="K136" s="12">
        <f t="shared" si="100"/>
        <v>0</v>
      </c>
      <c r="L136" s="12">
        <f t="shared" si="100"/>
        <v>0</v>
      </c>
      <c r="M136" s="12">
        <f t="shared" si="100"/>
        <v>0</v>
      </c>
      <c r="N136" s="21">
        <f t="shared" si="100"/>
        <v>0</v>
      </c>
      <c r="O136" s="12">
        <f t="shared" si="100"/>
        <v>0</v>
      </c>
      <c r="P136" s="1">
        <f t="shared" si="99"/>
        <v>0</v>
      </c>
      <c r="Q136" s="27">
        <f t="shared" ref="Q136:V136" si="101">+Q137+Q138</f>
        <v>0</v>
      </c>
      <c r="R136" s="27">
        <f t="shared" si="101"/>
        <v>0</v>
      </c>
      <c r="S136" s="27">
        <f t="shared" si="101"/>
        <v>0</v>
      </c>
      <c r="T136" s="27">
        <f t="shared" si="101"/>
        <v>0</v>
      </c>
      <c r="U136" s="27">
        <f t="shared" si="101"/>
        <v>0</v>
      </c>
      <c r="V136" s="27">
        <f t="shared" si="101"/>
        <v>0</v>
      </c>
    </row>
    <row r="137" spans="1:23" hidden="1" x14ac:dyDescent="0.35">
      <c r="A137" s="11" t="s">
        <v>84</v>
      </c>
      <c r="B137" s="12" t="s">
        <v>214</v>
      </c>
      <c r="C137" s="12"/>
      <c r="D137" s="12"/>
      <c r="E137" s="16">
        <f>+Q137</f>
        <v>0</v>
      </c>
      <c r="F137" s="12"/>
      <c r="G137" s="12"/>
      <c r="H137" s="12">
        <f>+E137+F137-G137</f>
        <v>0</v>
      </c>
      <c r="I137" s="12"/>
      <c r="J137" s="12"/>
      <c r="K137" s="12"/>
      <c r="L137" s="12"/>
      <c r="M137" s="12"/>
      <c r="N137" s="21"/>
      <c r="O137" s="12"/>
      <c r="P137" s="1">
        <f t="shared" si="99"/>
        <v>0</v>
      </c>
      <c r="Q137" s="27">
        <f>+R137/1000</f>
        <v>0</v>
      </c>
      <c r="R137" s="27">
        <f>+S137+T137+U137+V137</f>
        <v>0</v>
      </c>
      <c r="S137" s="27"/>
      <c r="T137" s="27"/>
      <c r="U137" s="27"/>
      <c r="V137" s="27"/>
    </row>
    <row r="138" spans="1:23" hidden="1" x14ac:dyDescent="0.35">
      <c r="A138" s="11" t="s">
        <v>88</v>
      </c>
      <c r="B138" s="12" t="s">
        <v>215</v>
      </c>
      <c r="C138" s="12"/>
      <c r="D138" s="12"/>
      <c r="E138" s="16">
        <f>+Q138</f>
        <v>0</v>
      </c>
      <c r="F138" s="12"/>
      <c r="G138" s="12"/>
      <c r="H138" s="12">
        <f>+E138+F138-G138</f>
        <v>0</v>
      </c>
      <c r="I138" s="12"/>
      <c r="J138" s="12"/>
      <c r="K138" s="12"/>
      <c r="L138" s="12"/>
      <c r="M138" s="12"/>
      <c r="N138" s="21"/>
      <c r="O138" s="12"/>
      <c r="P138" s="1">
        <f t="shared" si="99"/>
        <v>0</v>
      </c>
      <c r="Q138" s="27">
        <f>+R138/1000</f>
        <v>0</v>
      </c>
      <c r="R138" s="27">
        <f>+S138+T138+U138+V138</f>
        <v>0</v>
      </c>
      <c r="S138" s="27"/>
      <c r="T138" s="27"/>
      <c r="U138" s="27"/>
      <c r="V138" s="27"/>
    </row>
    <row r="139" spans="1:23" hidden="1" x14ac:dyDescent="0.35">
      <c r="A139" s="11" t="s">
        <v>216</v>
      </c>
      <c r="B139" s="12" t="s">
        <v>217</v>
      </c>
      <c r="C139" s="12">
        <f t="shared" ref="C139:O139" si="102">+C140+C141+C142</f>
        <v>0</v>
      </c>
      <c r="D139" s="12">
        <f t="shared" si="102"/>
        <v>0</v>
      </c>
      <c r="E139" s="16">
        <f t="shared" si="102"/>
        <v>0</v>
      </c>
      <c r="F139" s="12">
        <f t="shared" si="102"/>
        <v>0</v>
      </c>
      <c r="G139" s="12">
        <f t="shared" si="102"/>
        <v>0</v>
      </c>
      <c r="H139" s="12">
        <f t="shared" si="102"/>
        <v>0</v>
      </c>
      <c r="I139" s="12">
        <f t="shared" si="102"/>
        <v>0</v>
      </c>
      <c r="J139" s="12">
        <f t="shared" si="102"/>
        <v>0</v>
      </c>
      <c r="K139" s="12">
        <f t="shared" si="102"/>
        <v>0</v>
      </c>
      <c r="L139" s="12">
        <f t="shared" si="102"/>
        <v>0</v>
      </c>
      <c r="M139" s="12">
        <f t="shared" si="102"/>
        <v>0</v>
      </c>
      <c r="N139" s="21">
        <f t="shared" si="102"/>
        <v>0</v>
      </c>
      <c r="O139" s="12">
        <f t="shared" si="102"/>
        <v>0</v>
      </c>
      <c r="P139" s="1">
        <f t="shared" si="99"/>
        <v>0</v>
      </c>
      <c r="Q139" s="27">
        <f t="shared" ref="Q139:V139" si="103">+Q140+Q141+Q142</f>
        <v>0</v>
      </c>
      <c r="R139" s="27">
        <f t="shared" si="103"/>
        <v>0</v>
      </c>
      <c r="S139" s="27">
        <f t="shared" si="103"/>
        <v>0</v>
      </c>
      <c r="T139" s="27">
        <f t="shared" si="103"/>
        <v>0</v>
      </c>
      <c r="U139" s="27">
        <f t="shared" si="103"/>
        <v>0</v>
      </c>
      <c r="V139" s="27">
        <f t="shared" si="103"/>
        <v>0</v>
      </c>
    </row>
    <row r="140" spans="1:23" hidden="1" x14ac:dyDescent="0.35">
      <c r="A140" s="11" t="s">
        <v>130</v>
      </c>
      <c r="B140" s="12" t="s">
        <v>218</v>
      </c>
      <c r="C140" s="12"/>
      <c r="D140" s="12"/>
      <c r="E140" s="16">
        <f>+Q140</f>
        <v>0</v>
      </c>
      <c r="F140" s="12"/>
      <c r="G140" s="12"/>
      <c r="H140" s="12">
        <f>+E140+F140-G140</f>
        <v>0</v>
      </c>
      <c r="I140" s="12"/>
      <c r="J140" s="12"/>
      <c r="K140" s="12"/>
      <c r="L140" s="12"/>
      <c r="M140" s="12"/>
      <c r="N140" s="21"/>
      <c r="O140" s="12"/>
      <c r="P140" s="1">
        <f t="shared" si="99"/>
        <v>0</v>
      </c>
      <c r="Q140" s="27">
        <f>+R140/1000</f>
        <v>0</v>
      </c>
      <c r="R140" s="27">
        <f>+S140+T140+U140+V140</f>
        <v>0</v>
      </c>
      <c r="S140" s="27"/>
      <c r="T140" s="27"/>
      <c r="U140" s="27"/>
      <c r="V140" s="27"/>
    </row>
    <row r="141" spans="1:23" hidden="1" x14ac:dyDescent="0.35">
      <c r="A141" s="11" t="s">
        <v>140</v>
      </c>
      <c r="B141" s="12" t="s">
        <v>219</v>
      </c>
      <c r="C141" s="12"/>
      <c r="D141" s="12"/>
      <c r="E141" s="16">
        <f>+Q141</f>
        <v>0</v>
      </c>
      <c r="F141" s="12"/>
      <c r="G141" s="12"/>
      <c r="H141" s="12">
        <f>+E141+F141-G141</f>
        <v>0</v>
      </c>
      <c r="I141" s="12"/>
      <c r="J141" s="12"/>
      <c r="K141" s="12"/>
      <c r="L141" s="12"/>
      <c r="M141" s="12"/>
      <c r="N141" s="21"/>
      <c r="O141" s="12"/>
      <c r="P141" s="1">
        <f t="shared" si="99"/>
        <v>0</v>
      </c>
      <c r="Q141" s="27">
        <f>+R141/1000</f>
        <v>0</v>
      </c>
      <c r="R141" s="27">
        <f>+S141+T141+U141+V141</f>
        <v>0</v>
      </c>
      <c r="S141" s="27"/>
      <c r="T141" s="27"/>
      <c r="U141" s="27"/>
      <c r="V141" s="27"/>
    </row>
    <row r="142" spans="1:23" hidden="1" x14ac:dyDescent="0.35">
      <c r="A142" s="11" t="s">
        <v>142</v>
      </c>
      <c r="B142" s="12" t="s">
        <v>220</v>
      </c>
      <c r="C142" s="12"/>
      <c r="D142" s="12"/>
      <c r="E142" s="16">
        <f>+Q142</f>
        <v>0</v>
      </c>
      <c r="F142" s="12"/>
      <c r="G142" s="12"/>
      <c r="H142" s="12">
        <f>+E142+F142-G142</f>
        <v>0</v>
      </c>
      <c r="I142" s="12"/>
      <c r="J142" s="12"/>
      <c r="K142" s="12"/>
      <c r="L142" s="12"/>
      <c r="M142" s="12"/>
      <c r="N142" s="21"/>
      <c r="O142" s="12"/>
      <c r="P142" s="1">
        <f t="shared" si="99"/>
        <v>0</v>
      </c>
      <c r="Q142" s="27">
        <f>+R142/1000</f>
        <v>0</v>
      </c>
      <c r="R142" s="27">
        <f>+S142+T142+U142+V142</f>
        <v>0</v>
      </c>
      <c r="S142" s="27"/>
      <c r="T142" s="27"/>
      <c r="U142" s="27"/>
      <c r="V142" s="27"/>
    </row>
    <row r="143" spans="1:23" hidden="1" x14ac:dyDescent="0.35">
      <c r="A143" s="11" t="s">
        <v>221</v>
      </c>
      <c r="B143" s="12" t="s">
        <v>222</v>
      </c>
      <c r="C143" s="12"/>
      <c r="D143" s="12"/>
      <c r="E143" s="16">
        <f>+Q143</f>
        <v>0</v>
      </c>
      <c r="F143" s="12"/>
      <c r="G143" s="12"/>
      <c r="H143" s="12">
        <f>+E143+F143-G143</f>
        <v>0</v>
      </c>
      <c r="I143" s="12"/>
      <c r="J143" s="12"/>
      <c r="K143" s="12"/>
      <c r="L143" s="12"/>
      <c r="M143" s="12"/>
      <c r="N143" s="21"/>
      <c r="O143" s="12"/>
      <c r="P143" s="1">
        <f t="shared" si="99"/>
        <v>0</v>
      </c>
      <c r="Q143" s="27">
        <f>+R143/1000</f>
        <v>0</v>
      </c>
      <c r="R143" s="27">
        <f>+S143+T143+U143+V143</f>
        <v>0</v>
      </c>
      <c r="S143" s="27"/>
      <c r="T143" s="27"/>
      <c r="U143" s="27"/>
      <c r="V143" s="27"/>
    </row>
    <row r="144" spans="1:23" hidden="1" x14ac:dyDescent="0.35">
      <c r="A144" s="11" t="s">
        <v>223</v>
      </c>
      <c r="B144" s="12" t="s">
        <v>224</v>
      </c>
      <c r="C144" s="12">
        <f t="shared" ref="C144:O144" si="104">+C145+C148+C151+C154</f>
        <v>0</v>
      </c>
      <c r="D144" s="12">
        <f t="shared" si="104"/>
        <v>0</v>
      </c>
      <c r="E144" s="16">
        <f t="shared" si="104"/>
        <v>0</v>
      </c>
      <c r="F144" s="12">
        <f t="shared" si="104"/>
        <v>0</v>
      </c>
      <c r="G144" s="12">
        <f t="shared" si="104"/>
        <v>0</v>
      </c>
      <c r="H144" s="12">
        <f t="shared" si="104"/>
        <v>0</v>
      </c>
      <c r="I144" s="12">
        <f t="shared" si="104"/>
        <v>0</v>
      </c>
      <c r="J144" s="12">
        <f t="shared" si="104"/>
        <v>0</v>
      </c>
      <c r="K144" s="12">
        <f t="shared" si="104"/>
        <v>0</v>
      </c>
      <c r="L144" s="12">
        <f t="shared" si="104"/>
        <v>0</v>
      </c>
      <c r="M144" s="12">
        <f t="shared" si="104"/>
        <v>0</v>
      </c>
      <c r="N144" s="21">
        <f t="shared" si="104"/>
        <v>0</v>
      </c>
      <c r="O144" s="12">
        <f t="shared" si="104"/>
        <v>0</v>
      </c>
      <c r="P144" s="1">
        <f t="shared" si="99"/>
        <v>0</v>
      </c>
      <c r="Q144" s="27">
        <f t="shared" ref="Q144:V144" si="105">+Q145+Q148+Q151+Q154</f>
        <v>0</v>
      </c>
      <c r="R144" s="27">
        <f t="shared" si="105"/>
        <v>0</v>
      </c>
      <c r="S144" s="27">
        <f t="shared" si="105"/>
        <v>0</v>
      </c>
      <c r="T144" s="27">
        <f t="shared" si="105"/>
        <v>0</v>
      </c>
      <c r="U144" s="27">
        <f t="shared" si="105"/>
        <v>0</v>
      </c>
      <c r="V144" s="27">
        <f t="shared" si="105"/>
        <v>0</v>
      </c>
    </row>
    <row r="145" spans="1:23" hidden="1" x14ac:dyDescent="0.35">
      <c r="A145" s="11" t="s">
        <v>76</v>
      </c>
      <c r="B145" s="12" t="s">
        <v>225</v>
      </c>
      <c r="C145" s="12">
        <f t="shared" ref="C145:O145" si="106">+C146+C147</f>
        <v>0</v>
      </c>
      <c r="D145" s="12">
        <f t="shared" si="106"/>
        <v>0</v>
      </c>
      <c r="E145" s="16">
        <f t="shared" si="106"/>
        <v>0</v>
      </c>
      <c r="F145" s="12">
        <f t="shared" si="106"/>
        <v>0</v>
      </c>
      <c r="G145" s="12">
        <f t="shared" si="106"/>
        <v>0</v>
      </c>
      <c r="H145" s="12">
        <f t="shared" si="106"/>
        <v>0</v>
      </c>
      <c r="I145" s="12">
        <f t="shared" si="106"/>
        <v>0</v>
      </c>
      <c r="J145" s="12">
        <f t="shared" si="106"/>
        <v>0</v>
      </c>
      <c r="K145" s="12">
        <f t="shared" si="106"/>
        <v>0</v>
      </c>
      <c r="L145" s="12">
        <f t="shared" si="106"/>
        <v>0</v>
      </c>
      <c r="M145" s="12">
        <f t="shared" si="106"/>
        <v>0</v>
      </c>
      <c r="N145" s="21">
        <f t="shared" si="106"/>
        <v>0</v>
      </c>
      <c r="O145" s="12">
        <f t="shared" si="106"/>
        <v>0</v>
      </c>
      <c r="P145" s="1">
        <f t="shared" si="99"/>
        <v>0</v>
      </c>
      <c r="Q145" s="27">
        <f t="shared" ref="Q145:V145" si="107">+Q146+Q147</f>
        <v>0</v>
      </c>
      <c r="R145" s="27">
        <f t="shared" si="107"/>
        <v>0</v>
      </c>
      <c r="S145" s="27">
        <f t="shared" si="107"/>
        <v>0</v>
      </c>
      <c r="T145" s="27">
        <f t="shared" si="107"/>
        <v>0</v>
      </c>
      <c r="U145" s="27">
        <f t="shared" si="107"/>
        <v>0</v>
      </c>
      <c r="V145" s="27">
        <f t="shared" si="107"/>
        <v>0</v>
      </c>
    </row>
    <row r="146" spans="1:23" hidden="1" x14ac:dyDescent="0.35">
      <c r="A146" s="11" t="s">
        <v>78</v>
      </c>
      <c r="B146" s="12" t="s">
        <v>226</v>
      </c>
      <c r="C146" s="12"/>
      <c r="D146" s="12"/>
      <c r="E146" s="16">
        <f>+Q146</f>
        <v>0</v>
      </c>
      <c r="F146" s="12"/>
      <c r="G146" s="12"/>
      <c r="H146" s="12">
        <f>+E146+F146-G146</f>
        <v>0</v>
      </c>
      <c r="I146" s="12"/>
      <c r="J146" s="12"/>
      <c r="K146" s="12"/>
      <c r="L146" s="12"/>
      <c r="M146" s="12"/>
      <c r="N146" s="21"/>
      <c r="O146" s="12"/>
      <c r="P146" s="1">
        <f t="shared" si="99"/>
        <v>0</v>
      </c>
      <c r="Q146" s="27">
        <f>+R146/1000</f>
        <v>0</v>
      </c>
      <c r="R146" s="27">
        <f>+S146+T146+U146+V146</f>
        <v>0</v>
      </c>
      <c r="S146" s="27"/>
      <c r="T146" s="27"/>
      <c r="U146" s="27"/>
      <c r="V146" s="27"/>
    </row>
    <row r="147" spans="1:23" hidden="1" x14ac:dyDescent="0.35">
      <c r="A147" s="11" t="s">
        <v>80</v>
      </c>
      <c r="B147" s="12" t="s">
        <v>227</v>
      </c>
      <c r="C147" s="12"/>
      <c r="D147" s="12"/>
      <c r="E147" s="16">
        <f>+Q147</f>
        <v>0</v>
      </c>
      <c r="F147" s="12"/>
      <c r="G147" s="12"/>
      <c r="H147" s="12">
        <f>+E147+F147-G147</f>
        <v>0</v>
      </c>
      <c r="I147" s="12"/>
      <c r="J147" s="12"/>
      <c r="K147" s="12"/>
      <c r="L147" s="12"/>
      <c r="M147" s="12"/>
      <c r="N147" s="21"/>
      <c r="O147" s="12"/>
      <c r="P147" s="1">
        <f t="shared" si="99"/>
        <v>0</v>
      </c>
      <c r="Q147" s="27">
        <f>+R147/1000</f>
        <v>0</v>
      </c>
      <c r="R147" s="27">
        <f>+S147+T147+U147+V147</f>
        <v>0</v>
      </c>
      <c r="S147" s="27"/>
      <c r="T147" s="27"/>
      <c r="U147" s="27"/>
      <c r="V147" s="27"/>
    </row>
    <row r="148" spans="1:23" hidden="1" x14ac:dyDescent="0.35">
      <c r="A148" s="11" t="s">
        <v>82</v>
      </c>
      <c r="B148" s="12" t="s">
        <v>228</v>
      </c>
      <c r="C148" s="12">
        <f t="shared" ref="C148:O148" si="108">+C149+C150</f>
        <v>0</v>
      </c>
      <c r="D148" s="12">
        <f t="shared" si="108"/>
        <v>0</v>
      </c>
      <c r="E148" s="16">
        <f t="shared" si="108"/>
        <v>0</v>
      </c>
      <c r="F148" s="12">
        <f t="shared" si="108"/>
        <v>0</v>
      </c>
      <c r="G148" s="12">
        <f t="shared" si="108"/>
        <v>0</v>
      </c>
      <c r="H148" s="12">
        <f t="shared" si="108"/>
        <v>0</v>
      </c>
      <c r="I148" s="12">
        <f t="shared" si="108"/>
        <v>0</v>
      </c>
      <c r="J148" s="12">
        <f t="shared" si="108"/>
        <v>0</v>
      </c>
      <c r="K148" s="12">
        <f t="shared" si="108"/>
        <v>0</v>
      </c>
      <c r="L148" s="12">
        <f t="shared" si="108"/>
        <v>0</v>
      </c>
      <c r="M148" s="12">
        <f t="shared" si="108"/>
        <v>0</v>
      </c>
      <c r="N148" s="21">
        <f t="shared" si="108"/>
        <v>0</v>
      </c>
      <c r="O148" s="12">
        <f t="shared" si="108"/>
        <v>0</v>
      </c>
      <c r="P148" s="1">
        <f t="shared" si="99"/>
        <v>0</v>
      </c>
      <c r="Q148" s="27">
        <f t="shared" ref="Q148:V148" si="109">+Q149+Q150</f>
        <v>0</v>
      </c>
      <c r="R148" s="27">
        <f t="shared" si="109"/>
        <v>0</v>
      </c>
      <c r="S148" s="27">
        <f t="shared" si="109"/>
        <v>0</v>
      </c>
      <c r="T148" s="27">
        <f t="shared" si="109"/>
        <v>0</v>
      </c>
      <c r="U148" s="27">
        <f t="shared" si="109"/>
        <v>0</v>
      </c>
      <c r="V148" s="27">
        <f t="shared" si="109"/>
        <v>0</v>
      </c>
    </row>
    <row r="149" spans="1:23" hidden="1" x14ac:dyDescent="0.35">
      <c r="A149" s="11" t="s">
        <v>84</v>
      </c>
      <c r="B149" s="12" t="s">
        <v>229</v>
      </c>
      <c r="C149" s="12"/>
      <c r="D149" s="12"/>
      <c r="E149" s="16">
        <f>+Q149</f>
        <v>0</v>
      </c>
      <c r="F149" s="12"/>
      <c r="G149" s="12"/>
      <c r="H149" s="12">
        <f>+E149+F149-G149</f>
        <v>0</v>
      </c>
      <c r="I149" s="12"/>
      <c r="J149" s="12"/>
      <c r="K149" s="12"/>
      <c r="L149" s="12"/>
      <c r="M149" s="12"/>
      <c r="N149" s="21"/>
      <c r="O149" s="12"/>
      <c r="P149" s="1">
        <f t="shared" si="99"/>
        <v>0</v>
      </c>
      <c r="Q149" s="27">
        <f>+R149+S149+T149+U149</f>
        <v>0</v>
      </c>
      <c r="R149" s="27">
        <f>+S149+T149+U149+V149</f>
        <v>0</v>
      </c>
      <c r="S149" s="27"/>
      <c r="T149" s="27"/>
      <c r="U149" s="27"/>
      <c r="V149" s="27"/>
    </row>
    <row r="150" spans="1:23" hidden="1" x14ac:dyDescent="0.35">
      <c r="A150" s="11" t="s">
        <v>88</v>
      </c>
      <c r="B150" s="12" t="s">
        <v>230</v>
      </c>
      <c r="C150" s="12"/>
      <c r="D150" s="12"/>
      <c r="E150" s="16">
        <f>+Q150</f>
        <v>0</v>
      </c>
      <c r="F150" s="12"/>
      <c r="G150" s="12"/>
      <c r="H150" s="12">
        <f>+E150+F150-G150</f>
        <v>0</v>
      </c>
      <c r="I150" s="12"/>
      <c r="J150" s="12"/>
      <c r="K150" s="12"/>
      <c r="L150" s="12"/>
      <c r="M150" s="12"/>
      <c r="N150" s="21"/>
      <c r="O150" s="12"/>
      <c r="P150" s="1">
        <f t="shared" si="99"/>
        <v>0</v>
      </c>
      <c r="Q150" s="27">
        <f>+R150+S150+T150+U150</f>
        <v>0</v>
      </c>
      <c r="R150" s="27">
        <f>+S150+T150+U150+V150</f>
        <v>0</v>
      </c>
      <c r="S150" s="27"/>
      <c r="T150" s="27"/>
      <c r="U150" s="27"/>
      <c r="V150" s="27"/>
    </row>
    <row r="151" spans="1:23" hidden="1" x14ac:dyDescent="0.35">
      <c r="A151" s="11" t="s">
        <v>216</v>
      </c>
      <c r="B151" s="12" t="s">
        <v>231</v>
      </c>
      <c r="C151" s="12">
        <f t="shared" ref="C151:O151" si="110">+C152+C153</f>
        <v>0</v>
      </c>
      <c r="D151" s="12">
        <f t="shared" si="110"/>
        <v>0</v>
      </c>
      <c r="E151" s="16">
        <f t="shared" si="110"/>
        <v>0</v>
      </c>
      <c r="F151" s="12">
        <f t="shared" si="110"/>
        <v>0</v>
      </c>
      <c r="G151" s="12">
        <f t="shared" si="110"/>
        <v>0</v>
      </c>
      <c r="H151" s="12">
        <f t="shared" si="110"/>
        <v>0</v>
      </c>
      <c r="I151" s="12">
        <f t="shared" si="110"/>
        <v>0</v>
      </c>
      <c r="J151" s="12">
        <f t="shared" si="110"/>
        <v>0</v>
      </c>
      <c r="K151" s="12">
        <f t="shared" si="110"/>
        <v>0</v>
      </c>
      <c r="L151" s="12">
        <f t="shared" si="110"/>
        <v>0</v>
      </c>
      <c r="M151" s="12">
        <f t="shared" si="110"/>
        <v>0</v>
      </c>
      <c r="N151" s="21">
        <f t="shared" si="110"/>
        <v>0</v>
      </c>
      <c r="O151" s="12">
        <f t="shared" si="110"/>
        <v>0</v>
      </c>
      <c r="P151" s="1">
        <f t="shared" si="99"/>
        <v>0</v>
      </c>
      <c r="Q151" s="27">
        <f t="shared" ref="Q151:V151" si="111">+Q152+Q153</f>
        <v>0</v>
      </c>
      <c r="R151" s="27">
        <f t="shared" si="111"/>
        <v>0</v>
      </c>
      <c r="S151" s="27">
        <f t="shared" si="111"/>
        <v>0</v>
      </c>
      <c r="T151" s="27">
        <f t="shared" si="111"/>
        <v>0</v>
      </c>
      <c r="U151" s="27">
        <f t="shared" si="111"/>
        <v>0</v>
      </c>
      <c r="V151" s="27">
        <f t="shared" si="111"/>
        <v>0</v>
      </c>
    </row>
    <row r="152" spans="1:23" hidden="1" x14ac:dyDescent="0.35">
      <c r="A152" s="11" t="s">
        <v>130</v>
      </c>
      <c r="B152" s="12" t="s">
        <v>232</v>
      </c>
      <c r="C152" s="12"/>
      <c r="D152" s="12"/>
      <c r="E152" s="16">
        <f>+Q152</f>
        <v>0</v>
      </c>
      <c r="F152" s="12"/>
      <c r="G152" s="12"/>
      <c r="H152" s="12">
        <f>+E152+F152-G152</f>
        <v>0</v>
      </c>
      <c r="I152" s="12"/>
      <c r="J152" s="12"/>
      <c r="K152" s="12"/>
      <c r="L152" s="12"/>
      <c r="M152" s="12"/>
      <c r="N152" s="21"/>
      <c r="O152" s="12"/>
      <c r="P152" s="1">
        <f t="shared" si="99"/>
        <v>0</v>
      </c>
      <c r="Q152" s="27">
        <f>+R152/1000</f>
        <v>0</v>
      </c>
      <c r="R152" s="27">
        <f>+S152+T152+U152+V152</f>
        <v>0</v>
      </c>
      <c r="S152" s="27"/>
      <c r="T152" s="27"/>
      <c r="U152" s="27"/>
      <c r="V152" s="27"/>
    </row>
    <row r="153" spans="1:23" hidden="1" x14ac:dyDescent="0.35">
      <c r="A153" s="11" t="s">
        <v>142</v>
      </c>
      <c r="B153" s="12" t="s">
        <v>233</v>
      </c>
      <c r="C153" s="12"/>
      <c r="D153" s="12"/>
      <c r="E153" s="16">
        <f>+Q153</f>
        <v>0</v>
      </c>
      <c r="F153" s="12"/>
      <c r="G153" s="12"/>
      <c r="H153" s="12">
        <f>+E153+F153-G153</f>
        <v>0</v>
      </c>
      <c r="I153" s="12"/>
      <c r="J153" s="12"/>
      <c r="K153" s="12"/>
      <c r="L153" s="12"/>
      <c r="M153" s="12"/>
      <c r="N153" s="21"/>
      <c r="O153" s="12"/>
      <c r="P153" s="1">
        <f t="shared" si="99"/>
        <v>0</v>
      </c>
      <c r="Q153" s="27">
        <f>+R153/1000</f>
        <v>0</v>
      </c>
      <c r="R153" s="27">
        <f>+S153+T153+U153+V153</f>
        <v>0</v>
      </c>
      <c r="S153" s="27"/>
      <c r="T153" s="27"/>
      <c r="U153" s="27"/>
      <c r="V153" s="27"/>
    </row>
    <row r="154" spans="1:23" ht="21.45" hidden="1" x14ac:dyDescent="0.35">
      <c r="A154" s="11" t="s">
        <v>234</v>
      </c>
      <c r="B154" s="12" t="s">
        <v>235</v>
      </c>
      <c r="C154" s="12"/>
      <c r="D154" s="12"/>
      <c r="E154" s="16">
        <f>+Q154</f>
        <v>0</v>
      </c>
      <c r="F154" s="12"/>
      <c r="G154" s="12"/>
      <c r="H154" s="12">
        <f>+E154+F154-G154</f>
        <v>0</v>
      </c>
      <c r="I154" s="12"/>
      <c r="J154" s="12"/>
      <c r="K154" s="12"/>
      <c r="L154" s="12"/>
      <c r="M154" s="12"/>
      <c r="N154" s="21"/>
      <c r="O154" s="12"/>
      <c r="P154" s="1">
        <f t="shared" si="99"/>
        <v>0</v>
      </c>
      <c r="Q154" s="27">
        <f>+R154/1000</f>
        <v>0</v>
      </c>
      <c r="R154" s="27">
        <f>+S154+T154+U154+V154</f>
        <v>0</v>
      </c>
      <c r="S154" s="27"/>
      <c r="T154" s="27"/>
      <c r="U154" s="27"/>
      <c r="V154" s="27"/>
    </row>
    <row r="155" spans="1:23" ht="15.45" x14ac:dyDescent="0.35">
      <c r="A155" s="11" t="s">
        <v>495</v>
      </c>
      <c r="B155" s="12" t="s">
        <v>236</v>
      </c>
      <c r="C155" s="48">
        <f t="shared" ref="C155:O155" si="112">+C156+C157+C160+C161+C170</f>
        <v>0</v>
      </c>
      <c r="D155" s="48">
        <f t="shared" si="112"/>
        <v>0</v>
      </c>
      <c r="E155" s="49">
        <f t="shared" si="112"/>
        <v>20000</v>
      </c>
      <c r="F155" s="48">
        <f t="shared" si="112"/>
        <v>0</v>
      </c>
      <c r="G155" s="48">
        <f t="shared" si="112"/>
        <v>0</v>
      </c>
      <c r="H155" s="48">
        <f t="shared" si="112"/>
        <v>20000</v>
      </c>
      <c r="I155" s="48">
        <f t="shared" si="112"/>
        <v>0</v>
      </c>
      <c r="J155" s="48">
        <f t="shared" si="112"/>
        <v>0</v>
      </c>
      <c r="K155" s="48">
        <f t="shared" si="112"/>
        <v>0</v>
      </c>
      <c r="L155" s="48">
        <f t="shared" si="112"/>
        <v>0</v>
      </c>
      <c r="M155" s="48">
        <f t="shared" si="112"/>
        <v>0</v>
      </c>
      <c r="N155" s="48">
        <f t="shared" si="112"/>
        <v>0</v>
      </c>
      <c r="O155" s="48">
        <f t="shared" si="112"/>
        <v>0</v>
      </c>
      <c r="P155" s="1">
        <f t="shared" si="99"/>
        <v>1</v>
      </c>
      <c r="Q155" s="27">
        <f t="shared" ref="Q155:V155" si="113">+Q156+Q157+Q160+Q161+Q170</f>
        <v>20000</v>
      </c>
      <c r="R155" s="27">
        <f t="shared" si="113"/>
        <v>20000000</v>
      </c>
      <c r="S155" s="57">
        <f t="shared" si="113"/>
        <v>5000000</v>
      </c>
      <c r="T155" s="57">
        <f t="shared" si="113"/>
        <v>5000000</v>
      </c>
      <c r="U155" s="27">
        <f t="shared" si="113"/>
        <v>5000000</v>
      </c>
      <c r="V155" s="27">
        <f t="shared" si="113"/>
        <v>5000000</v>
      </c>
      <c r="W155" s="3">
        <f>+Q155-E155</f>
        <v>0</v>
      </c>
    </row>
    <row r="156" spans="1:23" hidden="1" x14ac:dyDescent="0.35">
      <c r="A156" s="11" t="s">
        <v>120</v>
      </c>
      <c r="B156" s="12" t="s">
        <v>237</v>
      </c>
      <c r="C156" s="12"/>
      <c r="D156" s="12"/>
      <c r="E156" s="16">
        <f>+Q156</f>
        <v>0</v>
      </c>
      <c r="F156" s="12"/>
      <c r="G156" s="12"/>
      <c r="H156" s="12">
        <f>+E156+F156-G156</f>
        <v>0</v>
      </c>
      <c r="I156" s="12"/>
      <c r="J156" s="12"/>
      <c r="K156" s="12"/>
      <c r="L156" s="12"/>
      <c r="M156" s="12"/>
      <c r="N156" s="21"/>
      <c r="O156" s="12"/>
      <c r="P156" s="1">
        <f t="shared" si="99"/>
        <v>0</v>
      </c>
      <c r="Q156" s="27">
        <f>+R156/1000</f>
        <v>0</v>
      </c>
      <c r="R156" s="27">
        <f>+S156+T156+U156+V156</f>
        <v>0</v>
      </c>
      <c r="S156" s="27"/>
      <c r="T156" s="27"/>
      <c r="U156" s="27"/>
      <c r="V156" s="27"/>
    </row>
    <row r="157" spans="1:23" hidden="1" x14ac:dyDescent="0.35">
      <c r="A157" s="11" t="s">
        <v>76</v>
      </c>
      <c r="B157" s="12" t="s">
        <v>238</v>
      </c>
      <c r="C157" s="12">
        <f t="shared" ref="C157:O157" si="114">+C158+C159</f>
        <v>0</v>
      </c>
      <c r="D157" s="12">
        <f t="shared" si="114"/>
        <v>0</v>
      </c>
      <c r="E157" s="16">
        <f t="shared" si="114"/>
        <v>0</v>
      </c>
      <c r="F157" s="12">
        <f t="shared" si="114"/>
        <v>0</v>
      </c>
      <c r="G157" s="12">
        <f t="shared" si="114"/>
        <v>0</v>
      </c>
      <c r="H157" s="12">
        <f t="shared" si="114"/>
        <v>0</v>
      </c>
      <c r="I157" s="12">
        <f t="shared" si="114"/>
        <v>0</v>
      </c>
      <c r="J157" s="12">
        <f t="shared" si="114"/>
        <v>0</v>
      </c>
      <c r="K157" s="12">
        <f t="shared" si="114"/>
        <v>0</v>
      </c>
      <c r="L157" s="12">
        <f t="shared" si="114"/>
        <v>0</v>
      </c>
      <c r="M157" s="12">
        <f t="shared" si="114"/>
        <v>0</v>
      </c>
      <c r="N157" s="21">
        <f t="shared" si="114"/>
        <v>0</v>
      </c>
      <c r="O157" s="12">
        <f t="shared" si="114"/>
        <v>0</v>
      </c>
      <c r="P157" s="1">
        <f t="shared" si="99"/>
        <v>0</v>
      </c>
      <c r="Q157" s="27">
        <f t="shared" ref="Q157:V157" si="115">+Q158+Q159</f>
        <v>0</v>
      </c>
      <c r="R157" s="27">
        <f t="shared" si="115"/>
        <v>0</v>
      </c>
      <c r="S157" s="27">
        <f t="shared" si="115"/>
        <v>0</v>
      </c>
      <c r="T157" s="27">
        <f t="shared" si="115"/>
        <v>0</v>
      </c>
      <c r="U157" s="27">
        <f t="shared" si="115"/>
        <v>0</v>
      </c>
      <c r="V157" s="27">
        <f t="shared" si="115"/>
        <v>0</v>
      </c>
    </row>
    <row r="158" spans="1:23" hidden="1" x14ac:dyDescent="0.35">
      <c r="A158" s="11" t="s">
        <v>78</v>
      </c>
      <c r="B158" s="12" t="s">
        <v>239</v>
      </c>
      <c r="C158" s="12"/>
      <c r="D158" s="12"/>
      <c r="E158" s="16">
        <f>+Q158</f>
        <v>0</v>
      </c>
      <c r="F158" s="12"/>
      <c r="G158" s="12"/>
      <c r="H158" s="12">
        <f>+E158+F158-G158</f>
        <v>0</v>
      </c>
      <c r="I158" s="12"/>
      <c r="J158" s="12"/>
      <c r="K158" s="12"/>
      <c r="L158" s="12"/>
      <c r="M158" s="12"/>
      <c r="N158" s="21"/>
      <c r="O158" s="12"/>
      <c r="P158" s="1">
        <f t="shared" si="99"/>
        <v>0</v>
      </c>
      <c r="Q158" s="27">
        <f>+R158/1000</f>
        <v>0</v>
      </c>
      <c r="R158" s="27">
        <f>+S158+T158+U158+V158</f>
        <v>0</v>
      </c>
      <c r="S158" s="27"/>
      <c r="T158" s="27"/>
      <c r="U158" s="27"/>
      <c r="V158" s="27"/>
    </row>
    <row r="159" spans="1:23" hidden="1" x14ac:dyDescent="0.35">
      <c r="A159" s="11" t="s">
        <v>80</v>
      </c>
      <c r="B159" s="12" t="s">
        <v>240</v>
      </c>
      <c r="C159" s="12"/>
      <c r="D159" s="12"/>
      <c r="E159" s="16">
        <f>+Q159</f>
        <v>0</v>
      </c>
      <c r="F159" s="12"/>
      <c r="G159" s="12"/>
      <c r="H159" s="12">
        <f>+E159+F159-G159</f>
        <v>0</v>
      </c>
      <c r="I159" s="12"/>
      <c r="J159" s="12"/>
      <c r="K159" s="12"/>
      <c r="L159" s="12"/>
      <c r="M159" s="12"/>
      <c r="N159" s="21"/>
      <c r="O159" s="12"/>
      <c r="P159" s="1">
        <f t="shared" si="99"/>
        <v>0</v>
      </c>
      <c r="Q159" s="27">
        <f>+R159/1000</f>
        <v>0</v>
      </c>
      <c r="R159" s="27">
        <f>+S159+T159+U159+V159</f>
        <v>0</v>
      </c>
      <c r="S159" s="27"/>
      <c r="T159" s="27"/>
      <c r="U159" s="27"/>
      <c r="V159" s="27"/>
    </row>
    <row r="160" spans="1:23" hidden="1" x14ac:dyDescent="0.35">
      <c r="A160" s="11" t="s">
        <v>82</v>
      </c>
      <c r="B160" s="12" t="s">
        <v>241</v>
      </c>
      <c r="C160" s="12"/>
      <c r="D160" s="12"/>
      <c r="E160" s="16">
        <f>+Q160</f>
        <v>0</v>
      </c>
      <c r="F160" s="12"/>
      <c r="G160" s="12"/>
      <c r="H160" s="12">
        <f>+E160+F160-G160</f>
        <v>0</v>
      </c>
      <c r="I160" s="12"/>
      <c r="J160" s="12"/>
      <c r="K160" s="12"/>
      <c r="L160" s="12"/>
      <c r="M160" s="12"/>
      <c r="N160" s="21"/>
      <c r="O160" s="12"/>
      <c r="P160" s="1">
        <f t="shared" si="99"/>
        <v>0</v>
      </c>
      <c r="Q160" s="27">
        <f>+R160/1000</f>
        <v>0</v>
      </c>
      <c r="R160" s="27">
        <f>+S160+T160+U160+V160</f>
        <v>0</v>
      </c>
      <c r="S160" s="27"/>
      <c r="T160" s="27"/>
      <c r="U160" s="27"/>
      <c r="V160" s="27"/>
    </row>
    <row r="161" spans="1:23" ht="15.45" x14ac:dyDescent="0.35">
      <c r="A161" s="11" t="s">
        <v>478</v>
      </c>
      <c r="B161" s="12" t="s">
        <v>242</v>
      </c>
      <c r="C161" s="48">
        <f t="shared" ref="C161:O161" si="116">+C162+C163</f>
        <v>0</v>
      </c>
      <c r="D161" s="48">
        <f t="shared" si="116"/>
        <v>0</v>
      </c>
      <c r="E161" s="49">
        <f t="shared" si="116"/>
        <v>20000</v>
      </c>
      <c r="F161" s="48">
        <f t="shared" si="116"/>
        <v>0</v>
      </c>
      <c r="G161" s="48">
        <f t="shared" si="116"/>
        <v>0</v>
      </c>
      <c r="H161" s="48">
        <f t="shared" si="116"/>
        <v>20000</v>
      </c>
      <c r="I161" s="48">
        <f t="shared" si="116"/>
        <v>0</v>
      </c>
      <c r="J161" s="48">
        <f t="shared" si="116"/>
        <v>0</v>
      </c>
      <c r="K161" s="48">
        <f t="shared" si="116"/>
        <v>0</v>
      </c>
      <c r="L161" s="48">
        <f t="shared" si="116"/>
        <v>0</v>
      </c>
      <c r="M161" s="48">
        <f t="shared" si="116"/>
        <v>0</v>
      </c>
      <c r="N161" s="48">
        <f t="shared" si="116"/>
        <v>0</v>
      </c>
      <c r="O161" s="48">
        <f t="shared" si="116"/>
        <v>0</v>
      </c>
      <c r="P161" s="1">
        <f t="shared" si="99"/>
        <v>1</v>
      </c>
      <c r="Q161" s="27">
        <f t="shared" ref="Q161:V161" si="117">+Q162+Q163</f>
        <v>20000</v>
      </c>
      <c r="R161" s="27">
        <f t="shared" si="117"/>
        <v>20000000</v>
      </c>
      <c r="S161" s="57">
        <f t="shared" si="117"/>
        <v>5000000</v>
      </c>
      <c r="T161" s="57">
        <f t="shared" si="117"/>
        <v>5000000</v>
      </c>
      <c r="U161" s="27">
        <f t="shared" si="117"/>
        <v>5000000</v>
      </c>
      <c r="V161" s="27">
        <f t="shared" si="117"/>
        <v>5000000</v>
      </c>
      <c r="W161" s="3">
        <f>+Q161-E161</f>
        <v>0</v>
      </c>
    </row>
    <row r="162" spans="1:23" hidden="1" x14ac:dyDescent="0.35">
      <c r="A162" s="11" t="s">
        <v>130</v>
      </c>
      <c r="B162" s="12" t="s">
        <v>243</v>
      </c>
      <c r="C162" s="12"/>
      <c r="D162" s="12"/>
      <c r="E162" s="16">
        <f>+Q162</f>
        <v>0</v>
      </c>
      <c r="F162" s="12"/>
      <c r="G162" s="12"/>
      <c r="H162" s="12">
        <f>+E162+F162-G162</f>
        <v>0</v>
      </c>
      <c r="I162" s="12"/>
      <c r="J162" s="12"/>
      <c r="K162" s="12"/>
      <c r="L162" s="12"/>
      <c r="M162" s="12"/>
      <c r="N162" s="21"/>
      <c r="O162" s="12"/>
      <c r="P162" s="1">
        <f t="shared" si="99"/>
        <v>0</v>
      </c>
      <c r="Q162" s="27">
        <f>+R162/1000</f>
        <v>0</v>
      </c>
      <c r="R162" s="27">
        <f>+S162+T162+U162+V162</f>
        <v>0</v>
      </c>
      <c r="S162" s="27"/>
      <c r="T162" s="27"/>
      <c r="U162" s="27"/>
      <c r="V162" s="27"/>
    </row>
    <row r="163" spans="1:23" ht="21.45" x14ac:dyDescent="0.35">
      <c r="A163" s="11" t="s">
        <v>496</v>
      </c>
      <c r="B163" s="12" t="s">
        <v>244</v>
      </c>
      <c r="C163" s="48">
        <f t="shared" ref="C163:O163" si="118">+C164+C165+C166+C167+C168+C169</f>
        <v>0</v>
      </c>
      <c r="D163" s="48">
        <f t="shared" si="118"/>
        <v>0</v>
      </c>
      <c r="E163" s="49">
        <f t="shared" si="118"/>
        <v>20000</v>
      </c>
      <c r="F163" s="48">
        <f t="shared" si="118"/>
        <v>0</v>
      </c>
      <c r="G163" s="48">
        <f t="shared" si="118"/>
        <v>0</v>
      </c>
      <c r="H163" s="48">
        <f t="shared" si="118"/>
        <v>20000</v>
      </c>
      <c r="I163" s="48">
        <f t="shared" si="118"/>
        <v>0</v>
      </c>
      <c r="J163" s="48">
        <f t="shared" si="118"/>
        <v>0</v>
      </c>
      <c r="K163" s="48">
        <f t="shared" si="118"/>
        <v>0</v>
      </c>
      <c r="L163" s="48">
        <f t="shared" si="118"/>
        <v>0</v>
      </c>
      <c r="M163" s="48">
        <f t="shared" si="118"/>
        <v>0</v>
      </c>
      <c r="N163" s="48">
        <f t="shared" si="118"/>
        <v>0</v>
      </c>
      <c r="O163" s="48">
        <f t="shared" si="118"/>
        <v>0</v>
      </c>
      <c r="P163" s="1">
        <f t="shared" si="99"/>
        <v>1</v>
      </c>
      <c r="Q163" s="27">
        <f t="shared" ref="Q163:V163" si="119">+Q164+Q165+Q166+Q167+Q168+Q169</f>
        <v>20000</v>
      </c>
      <c r="R163" s="27">
        <f t="shared" si="119"/>
        <v>20000000</v>
      </c>
      <c r="S163" s="57">
        <f t="shared" si="119"/>
        <v>5000000</v>
      </c>
      <c r="T163" s="57">
        <f t="shared" si="119"/>
        <v>5000000</v>
      </c>
      <c r="U163" s="57">
        <f t="shared" si="119"/>
        <v>5000000</v>
      </c>
      <c r="V163" s="27">
        <f t="shared" si="119"/>
        <v>5000000</v>
      </c>
      <c r="W163" s="3">
        <f>+Q163-E163</f>
        <v>0</v>
      </c>
    </row>
    <row r="164" spans="1:23" hidden="1" x14ac:dyDescent="0.35">
      <c r="A164" s="11" t="s">
        <v>134</v>
      </c>
      <c r="B164" s="12" t="s">
        <v>245</v>
      </c>
      <c r="C164" s="12"/>
      <c r="D164" s="12"/>
      <c r="E164" s="16">
        <f t="shared" ref="E164:E169" si="120">+Q164</f>
        <v>0</v>
      </c>
      <c r="F164" s="12"/>
      <c r="G164" s="12"/>
      <c r="H164" s="12">
        <f t="shared" ref="H164:H169" si="121">+E164+F164-G164</f>
        <v>0</v>
      </c>
      <c r="I164" s="12"/>
      <c r="J164" s="12"/>
      <c r="K164" s="12"/>
      <c r="L164" s="12"/>
      <c r="M164" s="12"/>
      <c r="N164" s="21"/>
      <c r="O164" s="12"/>
      <c r="P164" s="1">
        <f t="shared" si="99"/>
        <v>0</v>
      </c>
      <c r="Q164" s="27">
        <f t="shared" ref="Q164:Q169" si="122">+R164/1000</f>
        <v>0</v>
      </c>
      <c r="R164" s="27">
        <f t="shared" ref="R164:R169" si="123">+S164+T164+U164+V164</f>
        <v>0</v>
      </c>
      <c r="S164" s="27"/>
      <c r="T164" s="27"/>
      <c r="U164" s="27"/>
      <c r="V164" s="27"/>
    </row>
    <row r="165" spans="1:23" ht="21.45" hidden="1" x14ac:dyDescent="0.35">
      <c r="A165" s="11" t="s">
        <v>246</v>
      </c>
      <c r="B165" s="12" t="s">
        <v>247</v>
      </c>
      <c r="C165" s="12"/>
      <c r="D165" s="12"/>
      <c r="E165" s="16">
        <f t="shared" si="120"/>
        <v>0</v>
      </c>
      <c r="F165" s="12"/>
      <c r="G165" s="12"/>
      <c r="H165" s="12">
        <f t="shared" si="121"/>
        <v>0</v>
      </c>
      <c r="I165" s="12"/>
      <c r="J165" s="12"/>
      <c r="K165" s="12"/>
      <c r="L165" s="12"/>
      <c r="M165" s="12"/>
      <c r="N165" s="18"/>
      <c r="O165" s="12"/>
      <c r="P165" s="1">
        <f t="shared" si="99"/>
        <v>0</v>
      </c>
      <c r="Q165" s="27">
        <f t="shared" si="122"/>
        <v>0</v>
      </c>
      <c r="R165" s="27">
        <f t="shared" si="123"/>
        <v>0</v>
      </c>
      <c r="S165" s="27"/>
      <c r="T165" s="27"/>
      <c r="U165" s="27"/>
      <c r="V165" s="27"/>
    </row>
    <row r="166" spans="1:23" hidden="1" x14ac:dyDescent="0.35">
      <c r="A166" s="11" t="s">
        <v>138</v>
      </c>
      <c r="B166" s="12" t="s">
        <v>248</v>
      </c>
      <c r="C166" s="12"/>
      <c r="D166" s="12"/>
      <c r="E166" s="16">
        <f t="shared" si="120"/>
        <v>0</v>
      </c>
      <c r="F166" s="12"/>
      <c r="G166" s="12"/>
      <c r="H166" s="12">
        <f t="shared" si="121"/>
        <v>0</v>
      </c>
      <c r="I166" s="12"/>
      <c r="J166" s="12"/>
      <c r="K166" s="12"/>
      <c r="L166" s="12"/>
      <c r="M166" s="12"/>
      <c r="N166" s="21"/>
      <c r="O166" s="12"/>
      <c r="P166" s="1">
        <f t="shared" si="99"/>
        <v>0</v>
      </c>
      <c r="Q166" s="27">
        <f t="shared" si="122"/>
        <v>0</v>
      </c>
      <c r="R166" s="27">
        <f t="shared" si="123"/>
        <v>0</v>
      </c>
      <c r="S166" s="27"/>
      <c r="T166" s="27"/>
      <c r="U166" s="27"/>
      <c r="V166" s="27"/>
    </row>
    <row r="167" spans="1:23" hidden="1" x14ac:dyDescent="0.35">
      <c r="A167" s="11" t="s">
        <v>249</v>
      </c>
      <c r="B167" s="12" t="s">
        <v>250</v>
      </c>
      <c r="C167" s="12"/>
      <c r="D167" s="12"/>
      <c r="E167" s="16">
        <f t="shared" si="120"/>
        <v>0</v>
      </c>
      <c r="F167" s="12"/>
      <c r="G167" s="12"/>
      <c r="H167" s="12">
        <f t="shared" si="121"/>
        <v>0</v>
      </c>
      <c r="I167" s="12"/>
      <c r="J167" s="12"/>
      <c r="K167" s="12"/>
      <c r="L167" s="12"/>
      <c r="M167" s="12"/>
      <c r="N167" s="21"/>
      <c r="O167" s="12"/>
      <c r="P167" s="1">
        <f t="shared" si="99"/>
        <v>0</v>
      </c>
      <c r="Q167" s="27">
        <f t="shared" si="122"/>
        <v>0</v>
      </c>
      <c r="R167" s="27">
        <f t="shared" si="123"/>
        <v>0</v>
      </c>
      <c r="S167" s="27"/>
      <c r="T167" s="27"/>
      <c r="U167" s="27"/>
      <c r="V167" s="27"/>
    </row>
    <row r="168" spans="1:23" hidden="1" x14ac:dyDescent="0.35">
      <c r="A168" s="11" t="s">
        <v>140</v>
      </c>
      <c r="B168" s="12" t="s">
        <v>251</v>
      </c>
      <c r="C168" s="12"/>
      <c r="D168" s="12"/>
      <c r="E168" s="16">
        <f t="shared" si="120"/>
        <v>0</v>
      </c>
      <c r="F168" s="12"/>
      <c r="G168" s="12"/>
      <c r="H168" s="12">
        <f t="shared" si="121"/>
        <v>0</v>
      </c>
      <c r="I168" s="12"/>
      <c r="J168" s="12"/>
      <c r="K168" s="12"/>
      <c r="L168" s="12"/>
      <c r="M168" s="12"/>
      <c r="N168" s="21"/>
      <c r="O168" s="12"/>
      <c r="P168" s="1">
        <f t="shared" si="99"/>
        <v>0</v>
      </c>
      <c r="Q168" s="27">
        <f t="shared" si="122"/>
        <v>0</v>
      </c>
      <c r="R168" s="27">
        <f t="shared" si="123"/>
        <v>0</v>
      </c>
      <c r="S168" s="27"/>
      <c r="T168" s="27"/>
      <c r="U168" s="27"/>
      <c r="V168" s="27"/>
    </row>
    <row r="169" spans="1:23" ht="21.45" x14ac:dyDescent="0.35">
      <c r="A169" s="11" t="s">
        <v>528</v>
      </c>
      <c r="B169" s="12" t="s">
        <v>253</v>
      </c>
      <c r="C169" s="48"/>
      <c r="D169" s="48"/>
      <c r="E169" s="49">
        <f t="shared" si="120"/>
        <v>20000</v>
      </c>
      <c r="F169" s="48"/>
      <c r="G169" s="48"/>
      <c r="H169" s="48">
        <f t="shared" si="121"/>
        <v>20000</v>
      </c>
      <c r="I169" s="48"/>
      <c r="J169" s="48"/>
      <c r="K169" s="48"/>
      <c r="L169" s="48"/>
      <c r="M169" s="48"/>
      <c r="N169" s="48"/>
      <c r="O169" s="48"/>
      <c r="P169" s="1">
        <f t="shared" si="99"/>
        <v>1</v>
      </c>
      <c r="Q169" s="27">
        <f t="shared" si="122"/>
        <v>20000</v>
      </c>
      <c r="R169" s="27">
        <f t="shared" si="123"/>
        <v>20000000</v>
      </c>
      <c r="S169" s="57" t="s">
        <v>378</v>
      </c>
      <c r="T169" s="57">
        <v>5000000</v>
      </c>
      <c r="U169" s="60">
        <v>5000000</v>
      </c>
      <c r="V169" s="27">
        <v>5000000</v>
      </c>
      <c r="W169" s="3">
        <f>+Q169-E169</f>
        <v>0</v>
      </c>
    </row>
    <row r="170" spans="1:23" hidden="1" x14ac:dyDescent="0.35">
      <c r="A170" s="11" t="s">
        <v>254</v>
      </c>
      <c r="B170" s="12" t="s">
        <v>255</v>
      </c>
      <c r="C170" s="12">
        <f t="shared" ref="C170:O170" si="124">+C171+C172+C173+C174</f>
        <v>0</v>
      </c>
      <c r="D170" s="12">
        <f t="shared" si="124"/>
        <v>0</v>
      </c>
      <c r="E170" s="16">
        <f t="shared" si="124"/>
        <v>0</v>
      </c>
      <c r="F170" s="12">
        <f t="shared" si="124"/>
        <v>0</v>
      </c>
      <c r="G170" s="12">
        <f t="shared" si="124"/>
        <v>0</v>
      </c>
      <c r="H170" s="12">
        <f t="shared" si="124"/>
        <v>0</v>
      </c>
      <c r="I170" s="12">
        <f t="shared" si="124"/>
        <v>0</v>
      </c>
      <c r="J170" s="12">
        <f t="shared" si="124"/>
        <v>0</v>
      </c>
      <c r="K170" s="12">
        <f t="shared" si="124"/>
        <v>0</v>
      </c>
      <c r="L170" s="12">
        <f t="shared" si="124"/>
        <v>0</v>
      </c>
      <c r="M170" s="12">
        <f t="shared" si="124"/>
        <v>0</v>
      </c>
      <c r="N170" s="21">
        <f t="shared" si="124"/>
        <v>0</v>
      </c>
      <c r="O170" s="12">
        <f t="shared" si="124"/>
        <v>0</v>
      </c>
      <c r="P170" s="1">
        <f t="shared" si="99"/>
        <v>0</v>
      </c>
      <c r="Q170" s="27">
        <f t="shared" ref="Q170:V170" si="125">+Q171+Q172+Q173+Q174</f>
        <v>0</v>
      </c>
      <c r="R170" s="27">
        <f t="shared" si="125"/>
        <v>0</v>
      </c>
      <c r="S170" s="27">
        <f t="shared" si="125"/>
        <v>0</v>
      </c>
      <c r="T170" s="27">
        <f t="shared" si="125"/>
        <v>0</v>
      </c>
      <c r="U170" s="27">
        <f t="shared" si="125"/>
        <v>0</v>
      </c>
      <c r="V170" s="27">
        <f t="shared" si="125"/>
        <v>0</v>
      </c>
    </row>
    <row r="171" spans="1:23" hidden="1" x14ac:dyDescent="0.35">
      <c r="A171" s="11" t="s">
        <v>256</v>
      </c>
      <c r="B171" s="12" t="s">
        <v>257</v>
      </c>
      <c r="C171" s="12"/>
      <c r="D171" s="12"/>
      <c r="E171" s="16">
        <f>+Q171</f>
        <v>0</v>
      </c>
      <c r="F171" s="12"/>
      <c r="G171" s="12"/>
      <c r="H171" s="12">
        <f>+E171+F171-G171</f>
        <v>0</v>
      </c>
      <c r="I171" s="12"/>
      <c r="J171" s="12"/>
      <c r="K171" s="12"/>
      <c r="L171" s="12"/>
      <c r="M171" s="12"/>
      <c r="N171" s="21"/>
      <c r="O171" s="12"/>
      <c r="P171" s="1">
        <f t="shared" si="99"/>
        <v>0</v>
      </c>
      <c r="Q171" s="27">
        <f>+R171/1000</f>
        <v>0</v>
      </c>
      <c r="R171" s="27">
        <f>+S171+T171+U171+V171</f>
        <v>0</v>
      </c>
      <c r="S171" s="27"/>
      <c r="T171" s="27"/>
      <c r="U171" s="27"/>
      <c r="V171" s="27"/>
    </row>
    <row r="172" spans="1:23" hidden="1" x14ac:dyDescent="0.35">
      <c r="A172" s="11" t="s">
        <v>258</v>
      </c>
      <c r="B172" s="12" t="s">
        <v>259</v>
      </c>
      <c r="C172" s="12"/>
      <c r="D172" s="12"/>
      <c r="E172" s="16">
        <f>+Q172</f>
        <v>0</v>
      </c>
      <c r="F172" s="12"/>
      <c r="G172" s="12"/>
      <c r="H172" s="12">
        <f>+E172+F172-G172</f>
        <v>0</v>
      </c>
      <c r="I172" s="12"/>
      <c r="J172" s="12"/>
      <c r="K172" s="12"/>
      <c r="L172" s="12"/>
      <c r="M172" s="12"/>
      <c r="N172" s="21"/>
      <c r="O172" s="12"/>
      <c r="P172" s="1">
        <f t="shared" si="99"/>
        <v>0</v>
      </c>
      <c r="Q172" s="27">
        <f>+R172/1000</f>
        <v>0</v>
      </c>
      <c r="R172" s="27">
        <f>+S172+T172+U172+V172</f>
        <v>0</v>
      </c>
      <c r="S172" s="27"/>
      <c r="T172" s="27"/>
      <c r="U172" s="27"/>
      <c r="V172" s="27"/>
    </row>
    <row r="173" spans="1:23" hidden="1" x14ac:dyDescent="0.35">
      <c r="A173" s="11" t="s">
        <v>260</v>
      </c>
      <c r="B173" s="12" t="s">
        <v>261</v>
      </c>
      <c r="C173" s="12"/>
      <c r="D173" s="12"/>
      <c r="E173" s="16">
        <f>+Q173</f>
        <v>0</v>
      </c>
      <c r="F173" s="12"/>
      <c r="G173" s="12"/>
      <c r="H173" s="12">
        <f>+E173+F173-G173</f>
        <v>0</v>
      </c>
      <c r="I173" s="12"/>
      <c r="J173" s="12"/>
      <c r="K173" s="12"/>
      <c r="L173" s="12"/>
      <c r="M173" s="12"/>
      <c r="N173" s="21"/>
      <c r="O173" s="12"/>
      <c r="P173" s="1">
        <f t="shared" si="99"/>
        <v>0</v>
      </c>
      <c r="Q173" s="27">
        <f>+R173/1000</f>
        <v>0</v>
      </c>
      <c r="R173" s="27">
        <f>+S173+T173+U173+V173</f>
        <v>0</v>
      </c>
      <c r="S173" s="27"/>
      <c r="T173" s="27"/>
      <c r="U173" s="27"/>
      <c r="V173" s="27"/>
    </row>
    <row r="174" spans="1:23" hidden="1" x14ac:dyDescent="0.35">
      <c r="A174" s="11" t="s">
        <v>262</v>
      </c>
      <c r="B174" s="12" t="s">
        <v>263</v>
      </c>
      <c r="C174" s="12"/>
      <c r="D174" s="12"/>
      <c r="E174" s="16">
        <f>+Q174</f>
        <v>0</v>
      </c>
      <c r="F174" s="12"/>
      <c r="G174" s="12"/>
      <c r="H174" s="12">
        <f>+E174+F174-G174</f>
        <v>0</v>
      </c>
      <c r="I174" s="12"/>
      <c r="J174" s="12"/>
      <c r="K174" s="12"/>
      <c r="L174" s="12"/>
      <c r="M174" s="12"/>
      <c r="N174" s="21"/>
      <c r="O174" s="12"/>
      <c r="P174" s="1">
        <f t="shared" si="99"/>
        <v>0</v>
      </c>
      <c r="Q174" s="27">
        <f>+R174/1000</f>
        <v>0</v>
      </c>
      <c r="R174" s="27">
        <f>+S174+T174+U174+V174</f>
        <v>0</v>
      </c>
      <c r="S174" s="27"/>
      <c r="T174" s="27"/>
      <c r="U174" s="27"/>
      <c r="V174" s="27"/>
    </row>
    <row r="175" spans="1:23" hidden="1" x14ac:dyDescent="0.35">
      <c r="A175" s="11" t="s">
        <v>264</v>
      </c>
      <c r="B175" s="12" t="s">
        <v>265</v>
      </c>
      <c r="C175" s="10">
        <f t="shared" ref="C175:O175" si="126">+C176+C179+C182</f>
        <v>0</v>
      </c>
      <c r="D175" s="10">
        <f t="shared" si="126"/>
        <v>0</v>
      </c>
      <c r="E175" s="17">
        <f t="shared" si="126"/>
        <v>0</v>
      </c>
      <c r="F175" s="10">
        <f t="shared" si="126"/>
        <v>0</v>
      </c>
      <c r="G175" s="10">
        <f t="shared" si="126"/>
        <v>0</v>
      </c>
      <c r="H175" s="10">
        <f t="shared" si="126"/>
        <v>0</v>
      </c>
      <c r="I175" s="10">
        <f t="shared" si="126"/>
        <v>0</v>
      </c>
      <c r="J175" s="10">
        <f t="shared" si="126"/>
        <v>0</v>
      </c>
      <c r="K175" s="10">
        <f t="shared" si="126"/>
        <v>0</v>
      </c>
      <c r="L175" s="10">
        <f t="shared" si="126"/>
        <v>0</v>
      </c>
      <c r="M175" s="10">
        <f t="shared" si="126"/>
        <v>0</v>
      </c>
      <c r="N175" s="22">
        <f t="shared" si="126"/>
        <v>0</v>
      </c>
      <c r="O175" s="10">
        <f t="shared" si="126"/>
        <v>0</v>
      </c>
      <c r="P175" s="1">
        <f t="shared" si="99"/>
        <v>0</v>
      </c>
      <c r="Q175" s="27">
        <f t="shared" ref="Q175:V175" si="127">+Q176+Q179+Q182</f>
        <v>0</v>
      </c>
      <c r="R175" s="27">
        <f t="shared" si="127"/>
        <v>0</v>
      </c>
      <c r="S175" s="27">
        <f t="shared" si="127"/>
        <v>0</v>
      </c>
      <c r="T175" s="27">
        <f t="shared" si="127"/>
        <v>0</v>
      </c>
      <c r="U175" s="27">
        <f t="shared" si="127"/>
        <v>0</v>
      </c>
      <c r="V175" s="27">
        <f t="shared" si="127"/>
        <v>0</v>
      </c>
    </row>
    <row r="176" spans="1:23" hidden="1" x14ac:dyDescent="0.35">
      <c r="A176" s="11" t="s">
        <v>266</v>
      </c>
      <c r="B176" s="12" t="s">
        <v>267</v>
      </c>
      <c r="C176" s="10">
        <f t="shared" ref="C176:O176" si="128">+C177+C178</f>
        <v>0</v>
      </c>
      <c r="D176" s="10">
        <f t="shared" si="128"/>
        <v>0</v>
      </c>
      <c r="E176" s="17">
        <f t="shared" si="128"/>
        <v>0</v>
      </c>
      <c r="F176" s="10">
        <f t="shared" si="128"/>
        <v>0</v>
      </c>
      <c r="G176" s="10">
        <f t="shared" si="128"/>
        <v>0</v>
      </c>
      <c r="H176" s="10">
        <f t="shared" si="128"/>
        <v>0</v>
      </c>
      <c r="I176" s="10">
        <f t="shared" si="128"/>
        <v>0</v>
      </c>
      <c r="J176" s="10">
        <f t="shared" si="128"/>
        <v>0</v>
      </c>
      <c r="K176" s="10">
        <f t="shared" si="128"/>
        <v>0</v>
      </c>
      <c r="L176" s="10">
        <f t="shared" si="128"/>
        <v>0</v>
      </c>
      <c r="M176" s="10">
        <f t="shared" si="128"/>
        <v>0</v>
      </c>
      <c r="N176" s="22">
        <f t="shared" si="128"/>
        <v>0</v>
      </c>
      <c r="O176" s="10">
        <f t="shared" si="128"/>
        <v>0</v>
      </c>
      <c r="P176" s="1">
        <f t="shared" si="99"/>
        <v>0</v>
      </c>
      <c r="Q176" s="27">
        <f t="shared" ref="Q176:V176" si="129">+Q177+Q178</f>
        <v>0</v>
      </c>
      <c r="R176" s="27">
        <f t="shared" si="129"/>
        <v>0</v>
      </c>
      <c r="S176" s="27">
        <f t="shared" si="129"/>
        <v>0</v>
      </c>
      <c r="T176" s="27">
        <f t="shared" si="129"/>
        <v>0</v>
      </c>
      <c r="U176" s="27">
        <f t="shared" si="129"/>
        <v>0</v>
      </c>
      <c r="V176" s="27">
        <f t="shared" si="129"/>
        <v>0</v>
      </c>
    </row>
    <row r="177" spans="1:22" hidden="1" x14ac:dyDescent="0.35">
      <c r="A177" s="11" t="s">
        <v>268</v>
      </c>
      <c r="B177" s="12" t="s">
        <v>269</v>
      </c>
      <c r="C177" s="12"/>
      <c r="D177" s="12"/>
      <c r="E177" s="16">
        <f>+Q177</f>
        <v>0</v>
      </c>
      <c r="F177" s="12"/>
      <c r="G177" s="12"/>
      <c r="H177" s="12">
        <f>+E177+F177-G177</f>
        <v>0</v>
      </c>
      <c r="I177" s="12"/>
      <c r="J177" s="12"/>
      <c r="K177" s="12"/>
      <c r="L177" s="12"/>
      <c r="M177" s="12"/>
      <c r="N177" s="21"/>
      <c r="O177" s="12"/>
      <c r="P177" s="1">
        <f t="shared" si="99"/>
        <v>0</v>
      </c>
      <c r="Q177" s="27">
        <f>+R177/1000</f>
        <v>0</v>
      </c>
      <c r="R177" s="27">
        <f>+S177+T177+U177+V177</f>
        <v>0</v>
      </c>
      <c r="S177" s="27"/>
      <c r="T177" s="27"/>
      <c r="U177" s="27"/>
      <c r="V177" s="27"/>
    </row>
    <row r="178" spans="1:22" hidden="1" x14ac:dyDescent="0.35">
      <c r="A178" s="11" t="s">
        <v>270</v>
      </c>
      <c r="B178" s="12" t="s">
        <v>271</v>
      </c>
      <c r="C178" s="12"/>
      <c r="D178" s="12"/>
      <c r="E178" s="16">
        <f>+Q178</f>
        <v>0</v>
      </c>
      <c r="F178" s="12"/>
      <c r="G178" s="12"/>
      <c r="H178" s="12">
        <f>+E178+F178-G178</f>
        <v>0</v>
      </c>
      <c r="I178" s="12"/>
      <c r="J178" s="12"/>
      <c r="K178" s="12"/>
      <c r="L178" s="12"/>
      <c r="M178" s="12"/>
      <c r="N178" s="21"/>
      <c r="O178" s="12"/>
      <c r="P178" s="1">
        <f t="shared" si="99"/>
        <v>0</v>
      </c>
      <c r="Q178" s="27">
        <f>+R178/1000</f>
        <v>0</v>
      </c>
      <c r="R178" s="27">
        <f>+S178+T178+U178+V178</f>
        <v>0</v>
      </c>
      <c r="S178" s="27"/>
      <c r="T178" s="27"/>
      <c r="U178" s="27"/>
      <c r="V178" s="27"/>
    </row>
    <row r="179" spans="1:22" hidden="1" x14ac:dyDescent="0.35">
      <c r="A179" s="11" t="s">
        <v>272</v>
      </c>
      <c r="B179" s="12" t="s">
        <v>273</v>
      </c>
      <c r="C179" s="10">
        <f t="shared" ref="C179:O179" si="130">+C180+C181</f>
        <v>0</v>
      </c>
      <c r="D179" s="10">
        <f t="shared" si="130"/>
        <v>0</v>
      </c>
      <c r="E179" s="17">
        <f t="shared" si="130"/>
        <v>0</v>
      </c>
      <c r="F179" s="10">
        <f t="shared" si="130"/>
        <v>0</v>
      </c>
      <c r="G179" s="10">
        <f t="shared" si="130"/>
        <v>0</v>
      </c>
      <c r="H179" s="10">
        <f t="shared" si="130"/>
        <v>0</v>
      </c>
      <c r="I179" s="10">
        <f t="shared" si="130"/>
        <v>0</v>
      </c>
      <c r="J179" s="10">
        <f t="shared" si="130"/>
        <v>0</v>
      </c>
      <c r="K179" s="10">
        <f t="shared" si="130"/>
        <v>0</v>
      </c>
      <c r="L179" s="10">
        <f t="shared" si="130"/>
        <v>0</v>
      </c>
      <c r="M179" s="10">
        <f t="shared" si="130"/>
        <v>0</v>
      </c>
      <c r="N179" s="22">
        <f t="shared" si="130"/>
        <v>0</v>
      </c>
      <c r="O179" s="10">
        <f t="shared" si="130"/>
        <v>0</v>
      </c>
      <c r="P179" s="1">
        <f t="shared" si="99"/>
        <v>0</v>
      </c>
      <c r="Q179" s="27">
        <f t="shared" ref="Q179:V179" si="131">+Q180+Q181</f>
        <v>0</v>
      </c>
      <c r="R179" s="27">
        <f t="shared" si="131"/>
        <v>0</v>
      </c>
      <c r="S179" s="27">
        <f t="shared" si="131"/>
        <v>0</v>
      </c>
      <c r="T179" s="27">
        <f t="shared" si="131"/>
        <v>0</v>
      </c>
      <c r="U179" s="27">
        <f t="shared" si="131"/>
        <v>0</v>
      </c>
      <c r="V179" s="27">
        <f t="shared" si="131"/>
        <v>0</v>
      </c>
    </row>
    <row r="180" spans="1:22" hidden="1" x14ac:dyDescent="0.35">
      <c r="A180" s="11" t="s">
        <v>274</v>
      </c>
      <c r="B180" s="12" t="s">
        <v>275</v>
      </c>
      <c r="C180" s="12"/>
      <c r="D180" s="12"/>
      <c r="E180" s="16">
        <f>+Q180</f>
        <v>0</v>
      </c>
      <c r="F180" s="12"/>
      <c r="G180" s="12"/>
      <c r="H180" s="12">
        <f>+E180+F180-G180</f>
        <v>0</v>
      </c>
      <c r="I180" s="12"/>
      <c r="J180" s="12"/>
      <c r="K180" s="12"/>
      <c r="L180" s="12"/>
      <c r="M180" s="12"/>
      <c r="N180" s="21"/>
      <c r="O180" s="12"/>
      <c r="P180" s="1">
        <f t="shared" si="99"/>
        <v>0</v>
      </c>
      <c r="Q180" s="27">
        <f>+R180/1000</f>
        <v>0</v>
      </c>
      <c r="R180" s="27">
        <f>+S180+T180+U180+V180</f>
        <v>0</v>
      </c>
      <c r="S180" s="27"/>
      <c r="T180" s="27"/>
      <c r="U180" s="27"/>
      <c r="V180" s="27"/>
    </row>
    <row r="181" spans="1:22" hidden="1" x14ac:dyDescent="0.35">
      <c r="A181" s="11" t="s">
        <v>276</v>
      </c>
      <c r="B181" s="12" t="s">
        <v>277</v>
      </c>
      <c r="C181" s="12"/>
      <c r="D181" s="12"/>
      <c r="E181" s="16">
        <f>+Q181</f>
        <v>0</v>
      </c>
      <c r="F181" s="12"/>
      <c r="G181" s="12"/>
      <c r="H181" s="12">
        <f>+E181+F181-G181</f>
        <v>0</v>
      </c>
      <c r="I181" s="12"/>
      <c r="J181" s="12"/>
      <c r="K181" s="12"/>
      <c r="L181" s="12"/>
      <c r="M181" s="12"/>
      <c r="N181" s="21"/>
      <c r="O181" s="12"/>
      <c r="P181" s="1">
        <f t="shared" si="99"/>
        <v>0</v>
      </c>
      <c r="Q181" s="27">
        <f>+R181/1000</f>
        <v>0</v>
      </c>
      <c r="R181" s="27">
        <f>+S181+T181+U181+V181</f>
        <v>0</v>
      </c>
      <c r="S181" s="27"/>
      <c r="T181" s="27"/>
      <c r="U181" s="27"/>
      <c r="V181" s="27"/>
    </row>
    <row r="182" spans="1:22" hidden="1" x14ac:dyDescent="0.35">
      <c r="A182" s="11" t="s">
        <v>278</v>
      </c>
      <c r="B182" s="12" t="s">
        <v>279</v>
      </c>
      <c r="C182" s="12"/>
      <c r="D182" s="12"/>
      <c r="E182" s="16">
        <f>+Q182</f>
        <v>0</v>
      </c>
      <c r="F182" s="12"/>
      <c r="G182" s="12"/>
      <c r="H182" s="12">
        <f>+E182+F182-G182</f>
        <v>0</v>
      </c>
      <c r="I182" s="12"/>
      <c r="J182" s="12"/>
      <c r="K182" s="12"/>
      <c r="L182" s="12"/>
      <c r="M182" s="12"/>
      <c r="N182" s="21"/>
      <c r="O182" s="12"/>
      <c r="P182" s="1">
        <f t="shared" si="99"/>
        <v>0</v>
      </c>
      <c r="Q182" s="27">
        <f>+R182/1000</f>
        <v>0</v>
      </c>
      <c r="R182" s="27">
        <f>+S182+T182+U182+V182</f>
        <v>0</v>
      </c>
      <c r="S182" s="27"/>
      <c r="T182" s="27"/>
      <c r="U182" s="27"/>
      <c r="V182" s="27"/>
    </row>
    <row r="183" spans="1:22" hidden="1" x14ac:dyDescent="0.35">
      <c r="A183" s="11" t="s">
        <v>280</v>
      </c>
      <c r="B183" s="12" t="s">
        <v>281</v>
      </c>
      <c r="C183" s="10">
        <f t="shared" ref="C183:O183" si="132">+C184</f>
        <v>0</v>
      </c>
      <c r="D183" s="10">
        <f t="shared" si="132"/>
        <v>0</v>
      </c>
      <c r="E183" s="17">
        <f t="shared" si="132"/>
        <v>0</v>
      </c>
      <c r="F183" s="10">
        <f t="shared" si="132"/>
        <v>0</v>
      </c>
      <c r="G183" s="10">
        <f t="shared" si="132"/>
        <v>0</v>
      </c>
      <c r="H183" s="10">
        <f t="shared" si="132"/>
        <v>0</v>
      </c>
      <c r="I183" s="10">
        <f t="shared" si="132"/>
        <v>0</v>
      </c>
      <c r="J183" s="10">
        <f t="shared" si="132"/>
        <v>0</v>
      </c>
      <c r="K183" s="10">
        <f t="shared" si="132"/>
        <v>0</v>
      </c>
      <c r="L183" s="10">
        <f t="shared" si="132"/>
        <v>0</v>
      </c>
      <c r="M183" s="10">
        <f t="shared" si="132"/>
        <v>0</v>
      </c>
      <c r="N183" s="22">
        <f t="shared" si="132"/>
        <v>0</v>
      </c>
      <c r="O183" s="10">
        <f t="shared" si="132"/>
        <v>0</v>
      </c>
      <c r="P183" s="1">
        <f t="shared" si="99"/>
        <v>0</v>
      </c>
      <c r="Q183" s="27">
        <f t="shared" ref="Q183:V183" si="133">+Q184</f>
        <v>0</v>
      </c>
      <c r="R183" s="27">
        <f t="shared" si="133"/>
        <v>0</v>
      </c>
      <c r="S183" s="27">
        <f t="shared" si="133"/>
        <v>0</v>
      </c>
      <c r="T183" s="27">
        <f t="shared" si="133"/>
        <v>0</v>
      </c>
      <c r="U183" s="27">
        <f t="shared" si="133"/>
        <v>0</v>
      </c>
      <c r="V183" s="27">
        <f t="shared" si="133"/>
        <v>0</v>
      </c>
    </row>
    <row r="184" spans="1:22" hidden="1" x14ac:dyDescent="0.35">
      <c r="A184" s="11" t="s">
        <v>282</v>
      </c>
      <c r="B184" s="12" t="s">
        <v>283</v>
      </c>
      <c r="C184" s="12"/>
      <c r="D184" s="12"/>
      <c r="E184" s="16">
        <f>+Q184</f>
        <v>0</v>
      </c>
      <c r="F184" s="12"/>
      <c r="G184" s="12"/>
      <c r="H184" s="12">
        <f>+E184+F184-G184</f>
        <v>0</v>
      </c>
      <c r="I184" s="12"/>
      <c r="J184" s="12"/>
      <c r="K184" s="12"/>
      <c r="L184" s="12"/>
      <c r="M184" s="12"/>
      <c r="N184" s="21"/>
      <c r="O184" s="12"/>
      <c r="P184" s="1">
        <f t="shared" si="99"/>
        <v>0</v>
      </c>
      <c r="Q184" s="27">
        <f>+R184/1000</f>
        <v>0</v>
      </c>
      <c r="R184" s="27">
        <f>+S184+T184+U184+V184</f>
        <v>0</v>
      </c>
      <c r="S184" s="27"/>
      <c r="T184" s="27"/>
      <c r="U184" s="27"/>
      <c r="V184" s="27"/>
    </row>
    <row r="185" spans="1:22" hidden="1" x14ac:dyDescent="0.35">
      <c r="A185" s="11" t="s">
        <v>284</v>
      </c>
      <c r="B185" s="12" t="s">
        <v>285</v>
      </c>
      <c r="C185" s="10">
        <f t="shared" ref="C185:O185" si="134">+C186+C189+C204</f>
        <v>0</v>
      </c>
      <c r="D185" s="10">
        <f t="shared" si="134"/>
        <v>0</v>
      </c>
      <c r="E185" s="17">
        <f t="shared" si="134"/>
        <v>0</v>
      </c>
      <c r="F185" s="10">
        <f t="shared" si="134"/>
        <v>0</v>
      </c>
      <c r="G185" s="10">
        <f t="shared" si="134"/>
        <v>0</v>
      </c>
      <c r="H185" s="10">
        <f t="shared" si="134"/>
        <v>0</v>
      </c>
      <c r="I185" s="10">
        <f t="shared" si="134"/>
        <v>0</v>
      </c>
      <c r="J185" s="10">
        <f t="shared" si="134"/>
        <v>0</v>
      </c>
      <c r="K185" s="10">
        <f t="shared" si="134"/>
        <v>0</v>
      </c>
      <c r="L185" s="10">
        <f t="shared" si="134"/>
        <v>0</v>
      </c>
      <c r="M185" s="10">
        <f t="shared" si="134"/>
        <v>0</v>
      </c>
      <c r="N185" s="22">
        <f t="shared" si="134"/>
        <v>0</v>
      </c>
      <c r="O185" s="10">
        <f t="shared" si="134"/>
        <v>0</v>
      </c>
      <c r="P185" s="1">
        <f t="shared" si="99"/>
        <v>0</v>
      </c>
      <c r="Q185" s="27">
        <f t="shared" ref="Q185:V185" si="135">+Q186+Q189+Q204</f>
        <v>0</v>
      </c>
      <c r="R185" s="27">
        <f t="shared" si="135"/>
        <v>0</v>
      </c>
      <c r="S185" s="27">
        <f t="shared" si="135"/>
        <v>0</v>
      </c>
      <c r="T185" s="27">
        <f t="shared" si="135"/>
        <v>0</v>
      </c>
      <c r="U185" s="27">
        <f t="shared" si="135"/>
        <v>0</v>
      </c>
      <c r="V185" s="27">
        <f t="shared" si="135"/>
        <v>0</v>
      </c>
    </row>
    <row r="186" spans="1:22" hidden="1" x14ac:dyDescent="0.35">
      <c r="A186" s="11" t="s">
        <v>286</v>
      </c>
      <c r="B186" s="12" t="s">
        <v>287</v>
      </c>
      <c r="C186" s="10">
        <f t="shared" ref="C186:O186" si="136">+C187+C188</f>
        <v>0</v>
      </c>
      <c r="D186" s="10">
        <f t="shared" si="136"/>
        <v>0</v>
      </c>
      <c r="E186" s="17">
        <f t="shared" si="136"/>
        <v>0</v>
      </c>
      <c r="F186" s="10">
        <f t="shared" si="136"/>
        <v>0</v>
      </c>
      <c r="G186" s="10">
        <f t="shared" si="136"/>
        <v>0</v>
      </c>
      <c r="H186" s="10">
        <f t="shared" si="136"/>
        <v>0</v>
      </c>
      <c r="I186" s="10">
        <f t="shared" si="136"/>
        <v>0</v>
      </c>
      <c r="J186" s="10">
        <f t="shared" si="136"/>
        <v>0</v>
      </c>
      <c r="K186" s="10">
        <f t="shared" si="136"/>
        <v>0</v>
      </c>
      <c r="L186" s="10">
        <f t="shared" si="136"/>
        <v>0</v>
      </c>
      <c r="M186" s="10">
        <f t="shared" si="136"/>
        <v>0</v>
      </c>
      <c r="N186" s="22">
        <f t="shared" si="136"/>
        <v>0</v>
      </c>
      <c r="O186" s="10">
        <f t="shared" si="136"/>
        <v>0</v>
      </c>
      <c r="P186" s="1">
        <f t="shared" si="99"/>
        <v>0</v>
      </c>
      <c r="Q186" s="27">
        <f t="shared" ref="Q186:V186" si="137">+Q187+Q188</f>
        <v>0</v>
      </c>
      <c r="R186" s="27">
        <f t="shared" si="137"/>
        <v>0</v>
      </c>
      <c r="S186" s="27">
        <f t="shared" si="137"/>
        <v>0</v>
      </c>
      <c r="T186" s="27">
        <f t="shared" si="137"/>
        <v>0</v>
      </c>
      <c r="U186" s="27">
        <f t="shared" si="137"/>
        <v>0</v>
      </c>
      <c r="V186" s="27">
        <f t="shared" si="137"/>
        <v>0</v>
      </c>
    </row>
    <row r="187" spans="1:22" hidden="1" x14ac:dyDescent="0.35">
      <c r="A187" s="11" t="s">
        <v>288</v>
      </c>
      <c r="B187" s="12" t="s">
        <v>289</v>
      </c>
      <c r="C187" s="12"/>
      <c r="D187" s="12"/>
      <c r="E187" s="16">
        <f>+Q187</f>
        <v>0</v>
      </c>
      <c r="F187" s="12"/>
      <c r="G187" s="12"/>
      <c r="H187" s="12">
        <f>+E187+F187-G187</f>
        <v>0</v>
      </c>
      <c r="I187" s="12"/>
      <c r="J187" s="12"/>
      <c r="K187" s="12"/>
      <c r="L187" s="12"/>
      <c r="M187" s="12"/>
      <c r="N187" s="21"/>
      <c r="O187" s="12"/>
      <c r="P187" s="1">
        <f t="shared" si="99"/>
        <v>0</v>
      </c>
      <c r="Q187" s="27">
        <f>+R187/1000</f>
        <v>0</v>
      </c>
      <c r="R187" s="27">
        <f>+S187+T187+U187+V187</f>
        <v>0</v>
      </c>
      <c r="S187" s="27"/>
      <c r="T187" s="27"/>
      <c r="U187" s="27"/>
      <c r="V187" s="27"/>
    </row>
    <row r="188" spans="1:22" hidden="1" x14ac:dyDescent="0.35">
      <c r="A188" s="11" t="s">
        <v>290</v>
      </c>
      <c r="B188" s="12" t="s">
        <v>291</v>
      </c>
      <c r="C188" s="12"/>
      <c r="D188" s="12"/>
      <c r="E188" s="16">
        <f>+Q188</f>
        <v>0</v>
      </c>
      <c r="F188" s="12"/>
      <c r="G188" s="12"/>
      <c r="H188" s="12">
        <f>+E188+F188-G188</f>
        <v>0</v>
      </c>
      <c r="I188" s="12"/>
      <c r="J188" s="12"/>
      <c r="K188" s="12"/>
      <c r="L188" s="12"/>
      <c r="M188" s="12"/>
      <c r="N188" s="21"/>
      <c r="O188" s="12"/>
      <c r="P188" s="1">
        <f t="shared" si="99"/>
        <v>0</v>
      </c>
      <c r="Q188" s="27">
        <f>+R188/1000</f>
        <v>0</v>
      </c>
      <c r="R188" s="27">
        <f>+S188+T188+U188+V188</f>
        <v>0</v>
      </c>
      <c r="S188" s="27"/>
      <c r="T188" s="27"/>
      <c r="U188" s="27"/>
      <c r="V188" s="27"/>
    </row>
    <row r="189" spans="1:22" hidden="1" x14ac:dyDescent="0.35">
      <c r="A189" s="11" t="s">
        <v>292</v>
      </c>
      <c r="B189" s="12" t="s">
        <v>293</v>
      </c>
      <c r="C189" s="10">
        <f t="shared" ref="C189:O189" si="138">+C190+C194</f>
        <v>0</v>
      </c>
      <c r="D189" s="10">
        <f t="shared" si="138"/>
        <v>0</v>
      </c>
      <c r="E189" s="17">
        <f t="shared" si="138"/>
        <v>0</v>
      </c>
      <c r="F189" s="10">
        <f t="shared" si="138"/>
        <v>0</v>
      </c>
      <c r="G189" s="10">
        <f t="shared" si="138"/>
        <v>0</v>
      </c>
      <c r="H189" s="10">
        <f t="shared" si="138"/>
        <v>0</v>
      </c>
      <c r="I189" s="10">
        <f t="shared" si="138"/>
        <v>0</v>
      </c>
      <c r="J189" s="10">
        <f t="shared" si="138"/>
        <v>0</v>
      </c>
      <c r="K189" s="10">
        <f t="shared" si="138"/>
        <v>0</v>
      </c>
      <c r="L189" s="10">
        <f t="shared" si="138"/>
        <v>0</v>
      </c>
      <c r="M189" s="10">
        <f t="shared" si="138"/>
        <v>0</v>
      </c>
      <c r="N189" s="22">
        <f t="shared" si="138"/>
        <v>0</v>
      </c>
      <c r="O189" s="10">
        <f t="shared" si="138"/>
        <v>0</v>
      </c>
      <c r="P189" s="1">
        <f t="shared" si="99"/>
        <v>0</v>
      </c>
      <c r="Q189" s="27">
        <f t="shared" ref="Q189:V189" si="139">+Q190+Q194</f>
        <v>0</v>
      </c>
      <c r="R189" s="27">
        <f t="shared" si="139"/>
        <v>0</v>
      </c>
      <c r="S189" s="27">
        <f t="shared" si="139"/>
        <v>0</v>
      </c>
      <c r="T189" s="27">
        <f t="shared" si="139"/>
        <v>0</v>
      </c>
      <c r="U189" s="27">
        <f t="shared" si="139"/>
        <v>0</v>
      </c>
      <c r="V189" s="27">
        <f t="shared" si="139"/>
        <v>0</v>
      </c>
    </row>
    <row r="190" spans="1:22" hidden="1" x14ac:dyDescent="0.35">
      <c r="A190" s="11" t="s">
        <v>294</v>
      </c>
      <c r="B190" s="12" t="s">
        <v>295</v>
      </c>
      <c r="C190" s="10">
        <f t="shared" ref="C190:O190" si="140">+C191+C192+C193</f>
        <v>0</v>
      </c>
      <c r="D190" s="10">
        <f t="shared" si="140"/>
        <v>0</v>
      </c>
      <c r="E190" s="17">
        <f t="shared" si="140"/>
        <v>0</v>
      </c>
      <c r="F190" s="10">
        <f t="shared" si="140"/>
        <v>0</v>
      </c>
      <c r="G190" s="10">
        <f t="shared" si="140"/>
        <v>0</v>
      </c>
      <c r="H190" s="10">
        <f t="shared" si="140"/>
        <v>0</v>
      </c>
      <c r="I190" s="10">
        <f t="shared" si="140"/>
        <v>0</v>
      </c>
      <c r="J190" s="10">
        <f t="shared" si="140"/>
        <v>0</v>
      </c>
      <c r="K190" s="10">
        <f t="shared" si="140"/>
        <v>0</v>
      </c>
      <c r="L190" s="10">
        <f t="shared" si="140"/>
        <v>0</v>
      </c>
      <c r="M190" s="10">
        <f t="shared" si="140"/>
        <v>0</v>
      </c>
      <c r="N190" s="22">
        <f t="shared" si="140"/>
        <v>0</v>
      </c>
      <c r="O190" s="10">
        <f t="shared" si="140"/>
        <v>0</v>
      </c>
      <c r="P190" s="1">
        <f t="shared" si="99"/>
        <v>0</v>
      </c>
      <c r="Q190" s="27">
        <f t="shared" ref="Q190:V190" si="141">+Q191+Q192+Q193</f>
        <v>0</v>
      </c>
      <c r="R190" s="27">
        <f t="shared" si="141"/>
        <v>0</v>
      </c>
      <c r="S190" s="27">
        <f t="shared" si="141"/>
        <v>0</v>
      </c>
      <c r="T190" s="27">
        <f t="shared" si="141"/>
        <v>0</v>
      </c>
      <c r="U190" s="27">
        <f t="shared" si="141"/>
        <v>0</v>
      </c>
      <c r="V190" s="27">
        <f t="shared" si="141"/>
        <v>0</v>
      </c>
    </row>
    <row r="191" spans="1:22" ht="21.45" hidden="1" x14ac:dyDescent="0.35">
      <c r="A191" s="11" t="s">
        <v>296</v>
      </c>
      <c r="B191" s="12" t="s">
        <v>297</v>
      </c>
      <c r="C191" s="12"/>
      <c r="D191" s="12"/>
      <c r="E191" s="16">
        <f>+Q191</f>
        <v>0</v>
      </c>
      <c r="F191" s="12"/>
      <c r="G191" s="12"/>
      <c r="H191" s="12">
        <f>+E191+F191-G191</f>
        <v>0</v>
      </c>
      <c r="I191" s="12"/>
      <c r="J191" s="12"/>
      <c r="K191" s="12"/>
      <c r="L191" s="12"/>
      <c r="M191" s="12"/>
      <c r="N191" s="21"/>
      <c r="O191" s="12"/>
      <c r="P191" s="1">
        <f t="shared" si="99"/>
        <v>0</v>
      </c>
      <c r="Q191" s="27">
        <f>+R191/1000</f>
        <v>0</v>
      </c>
      <c r="R191" s="27">
        <f>+S191+T191+U191+V191</f>
        <v>0</v>
      </c>
      <c r="S191" s="27"/>
      <c r="T191" s="27"/>
      <c r="U191" s="27"/>
      <c r="V191" s="27"/>
    </row>
    <row r="192" spans="1:22" hidden="1" x14ac:dyDescent="0.35">
      <c r="A192" s="11" t="s">
        <v>298</v>
      </c>
      <c r="B192" s="12" t="s">
        <v>299</v>
      </c>
      <c r="C192" s="12"/>
      <c r="D192" s="12"/>
      <c r="E192" s="16">
        <f>+Q192</f>
        <v>0</v>
      </c>
      <c r="F192" s="12"/>
      <c r="G192" s="12"/>
      <c r="H192" s="12">
        <f>+E192+F192-G192</f>
        <v>0</v>
      </c>
      <c r="I192" s="12"/>
      <c r="J192" s="12"/>
      <c r="K192" s="12"/>
      <c r="L192" s="12"/>
      <c r="M192" s="12"/>
      <c r="N192" s="21"/>
      <c r="O192" s="12"/>
      <c r="P192" s="1">
        <f t="shared" si="99"/>
        <v>0</v>
      </c>
      <c r="Q192" s="27">
        <f>+R192/1000</f>
        <v>0</v>
      </c>
      <c r="R192" s="27">
        <f>+S192+T192+U192+V192</f>
        <v>0</v>
      </c>
      <c r="S192" s="27"/>
      <c r="T192" s="27"/>
      <c r="U192" s="27"/>
      <c r="V192" s="27"/>
    </row>
    <row r="193" spans="1:23" hidden="1" x14ac:dyDescent="0.35">
      <c r="A193" s="11" t="s">
        <v>300</v>
      </c>
      <c r="B193" s="12" t="s">
        <v>301</v>
      </c>
      <c r="C193" s="12"/>
      <c r="D193" s="12"/>
      <c r="E193" s="16">
        <f>+Q193</f>
        <v>0</v>
      </c>
      <c r="F193" s="12"/>
      <c r="G193" s="12"/>
      <c r="H193" s="12">
        <f>+E193+F193-G193</f>
        <v>0</v>
      </c>
      <c r="I193" s="12"/>
      <c r="J193" s="12"/>
      <c r="K193" s="12"/>
      <c r="L193" s="12"/>
      <c r="M193" s="12"/>
      <c r="N193" s="21"/>
      <c r="O193" s="12"/>
      <c r="P193" s="1">
        <f t="shared" si="99"/>
        <v>0</v>
      </c>
      <c r="Q193" s="27">
        <f>+R193/1000</f>
        <v>0</v>
      </c>
      <c r="R193" s="27">
        <f>+S193+T193+U193+V193</f>
        <v>0</v>
      </c>
      <c r="S193" s="27"/>
      <c r="T193" s="27"/>
      <c r="U193" s="27"/>
      <c r="V193" s="27"/>
    </row>
    <row r="194" spans="1:23" hidden="1" x14ac:dyDescent="0.35">
      <c r="A194" s="11" t="s">
        <v>302</v>
      </c>
      <c r="B194" s="12" t="s">
        <v>303</v>
      </c>
      <c r="C194" s="10">
        <f t="shared" ref="C194:O194" si="142">+C195+C196+C197+C198+C199+C200+C201+C202+C203</f>
        <v>0</v>
      </c>
      <c r="D194" s="10">
        <f t="shared" si="142"/>
        <v>0</v>
      </c>
      <c r="E194" s="17">
        <f t="shared" si="142"/>
        <v>0</v>
      </c>
      <c r="F194" s="10">
        <f t="shared" si="142"/>
        <v>0</v>
      </c>
      <c r="G194" s="10">
        <f t="shared" si="142"/>
        <v>0</v>
      </c>
      <c r="H194" s="10">
        <f t="shared" si="142"/>
        <v>0</v>
      </c>
      <c r="I194" s="10">
        <f t="shared" si="142"/>
        <v>0</v>
      </c>
      <c r="J194" s="10">
        <f t="shared" si="142"/>
        <v>0</v>
      </c>
      <c r="K194" s="10">
        <f t="shared" si="142"/>
        <v>0</v>
      </c>
      <c r="L194" s="10">
        <f t="shared" si="142"/>
        <v>0</v>
      </c>
      <c r="M194" s="10">
        <f t="shared" si="142"/>
        <v>0</v>
      </c>
      <c r="N194" s="22">
        <f t="shared" si="142"/>
        <v>0</v>
      </c>
      <c r="O194" s="10">
        <f t="shared" si="142"/>
        <v>0</v>
      </c>
      <c r="P194" s="1">
        <f t="shared" si="99"/>
        <v>0</v>
      </c>
      <c r="Q194" s="27">
        <f t="shared" ref="Q194:V194" si="143">+Q195+Q196+Q197+Q198+Q199+Q200+Q201+Q202+Q203</f>
        <v>0</v>
      </c>
      <c r="R194" s="27">
        <f t="shared" si="143"/>
        <v>0</v>
      </c>
      <c r="S194" s="27">
        <f t="shared" si="143"/>
        <v>0</v>
      </c>
      <c r="T194" s="27">
        <f t="shared" si="143"/>
        <v>0</v>
      </c>
      <c r="U194" s="27">
        <f t="shared" si="143"/>
        <v>0</v>
      </c>
      <c r="V194" s="27">
        <f t="shared" si="143"/>
        <v>0</v>
      </c>
    </row>
    <row r="195" spans="1:23" ht="21.45" hidden="1" x14ac:dyDescent="0.35">
      <c r="A195" s="11" t="s">
        <v>304</v>
      </c>
      <c r="B195" s="12" t="s">
        <v>305</v>
      </c>
      <c r="C195" s="12"/>
      <c r="D195" s="12"/>
      <c r="E195" s="16">
        <f t="shared" ref="E195:E203" si="144">+Q195</f>
        <v>0</v>
      </c>
      <c r="F195" s="12"/>
      <c r="G195" s="12"/>
      <c r="H195" s="12">
        <f t="shared" ref="H195:H203" si="145">+E195+F195-G195</f>
        <v>0</v>
      </c>
      <c r="I195" s="12"/>
      <c r="J195" s="12"/>
      <c r="K195" s="12"/>
      <c r="L195" s="12"/>
      <c r="M195" s="12"/>
      <c r="N195" s="21"/>
      <c r="O195" s="12"/>
      <c r="P195" s="1">
        <f t="shared" si="99"/>
        <v>0</v>
      </c>
      <c r="Q195" s="27">
        <f t="shared" ref="Q195:Q203" si="146">+R195/1000</f>
        <v>0</v>
      </c>
      <c r="R195" s="27">
        <f t="shared" ref="R195:R203" si="147">+S195+T195+U195+V195</f>
        <v>0</v>
      </c>
      <c r="S195" s="27"/>
      <c r="T195" s="27"/>
      <c r="U195" s="27"/>
      <c r="V195" s="27"/>
    </row>
    <row r="196" spans="1:23" hidden="1" x14ac:dyDescent="0.35">
      <c r="A196" s="11" t="s">
        <v>306</v>
      </c>
      <c r="B196" s="12" t="s">
        <v>307</v>
      </c>
      <c r="C196" s="12"/>
      <c r="D196" s="12"/>
      <c r="E196" s="16">
        <f t="shared" si="144"/>
        <v>0</v>
      </c>
      <c r="F196" s="12"/>
      <c r="G196" s="12"/>
      <c r="H196" s="12">
        <f t="shared" si="145"/>
        <v>0</v>
      </c>
      <c r="I196" s="12"/>
      <c r="J196" s="12"/>
      <c r="K196" s="12"/>
      <c r="L196" s="12"/>
      <c r="M196" s="12"/>
      <c r="N196" s="21"/>
      <c r="O196" s="12"/>
      <c r="P196" s="1">
        <f t="shared" si="99"/>
        <v>0</v>
      </c>
      <c r="Q196" s="27">
        <f t="shared" si="146"/>
        <v>0</v>
      </c>
      <c r="R196" s="27">
        <f t="shared" si="147"/>
        <v>0</v>
      </c>
      <c r="S196" s="27"/>
      <c r="T196" s="27"/>
      <c r="U196" s="27"/>
      <c r="V196" s="27"/>
    </row>
    <row r="197" spans="1:23" hidden="1" x14ac:dyDescent="0.35">
      <c r="A197" s="11" t="s">
        <v>308</v>
      </c>
      <c r="B197" s="12" t="s">
        <v>309</v>
      </c>
      <c r="C197" s="12"/>
      <c r="D197" s="12"/>
      <c r="E197" s="16">
        <f t="shared" si="144"/>
        <v>0</v>
      </c>
      <c r="F197" s="12"/>
      <c r="G197" s="12"/>
      <c r="H197" s="12">
        <f t="shared" si="145"/>
        <v>0</v>
      </c>
      <c r="I197" s="12"/>
      <c r="J197" s="12"/>
      <c r="K197" s="12"/>
      <c r="L197" s="12"/>
      <c r="M197" s="12"/>
      <c r="N197" s="21"/>
      <c r="O197" s="12"/>
      <c r="P197" s="1">
        <f t="shared" si="99"/>
        <v>0</v>
      </c>
      <c r="Q197" s="27">
        <f t="shared" si="146"/>
        <v>0</v>
      </c>
      <c r="R197" s="27">
        <f t="shared" si="147"/>
        <v>0</v>
      </c>
      <c r="S197" s="27"/>
      <c r="T197" s="27"/>
      <c r="U197" s="27"/>
      <c r="V197" s="27"/>
    </row>
    <row r="198" spans="1:23" hidden="1" x14ac:dyDescent="0.35">
      <c r="A198" s="11" t="s">
        <v>310</v>
      </c>
      <c r="B198" s="12" t="s">
        <v>311</v>
      </c>
      <c r="C198" s="12"/>
      <c r="D198" s="12"/>
      <c r="E198" s="16">
        <f t="shared" si="144"/>
        <v>0</v>
      </c>
      <c r="F198" s="12"/>
      <c r="G198" s="12"/>
      <c r="H198" s="12">
        <f t="shared" si="145"/>
        <v>0</v>
      </c>
      <c r="I198" s="12"/>
      <c r="J198" s="12"/>
      <c r="K198" s="12"/>
      <c r="L198" s="12"/>
      <c r="M198" s="12"/>
      <c r="N198" s="21"/>
      <c r="O198" s="12"/>
      <c r="P198" s="1">
        <f t="shared" si="99"/>
        <v>0</v>
      </c>
      <c r="Q198" s="27">
        <f t="shared" si="146"/>
        <v>0</v>
      </c>
      <c r="R198" s="27">
        <f t="shared" si="147"/>
        <v>0</v>
      </c>
      <c r="S198" s="27"/>
      <c r="T198" s="27"/>
      <c r="U198" s="27"/>
      <c r="V198" s="27"/>
    </row>
    <row r="199" spans="1:23" hidden="1" x14ac:dyDescent="0.35">
      <c r="A199" s="11" t="s">
        <v>312</v>
      </c>
      <c r="B199" s="12" t="s">
        <v>313</v>
      </c>
      <c r="C199" s="12"/>
      <c r="D199" s="12"/>
      <c r="E199" s="16">
        <f t="shared" si="144"/>
        <v>0</v>
      </c>
      <c r="F199" s="12"/>
      <c r="G199" s="12"/>
      <c r="H199" s="12">
        <f t="shared" si="145"/>
        <v>0</v>
      </c>
      <c r="I199" s="12"/>
      <c r="J199" s="12"/>
      <c r="K199" s="12"/>
      <c r="L199" s="12"/>
      <c r="M199" s="12"/>
      <c r="N199" s="21"/>
      <c r="O199" s="12"/>
      <c r="P199" s="1">
        <f t="shared" ref="P199:P226" si="148">IF(+C199+D199+E199+F199+G199+H199+I199+J199+K199+L199+M199+N199&lt;&gt;0,1,0)</f>
        <v>0</v>
      </c>
      <c r="Q199" s="27">
        <f t="shared" si="146"/>
        <v>0</v>
      </c>
      <c r="R199" s="27">
        <f t="shared" si="147"/>
        <v>0</v>
      </c>
      <c r="S199" s="27"/>
      <c r="T199" s="27"/>
      <c r="U199" s="27"/>
      <c r="V199" s="27"/>
    </row>
    <row r="200" spans="1:23" hidden="1" x14ac:dyDescent="0.35">
      <c r="A200" s="11" t="s">
        <v>314</v>
      </c>
      <c r="B200" s="12" t="s">
        <v>315</v>
      </c>
      <c r="C200" s="12"/>
      <c r="D200" s="12"/>
      <c r="E200" s="16">
        <f t="shared" si="144"/>
        <v>0</v>
      </c>
      <c r="F200" s="12"/>
      <c r="G200" s="12"/>
      <c r="H200" s="12">
        <f t="shared" si="145"/>
        <v>0</v>
      </c>
      <c r="I200" s="12"/>
      <c r="J200" s="12"/>
      <c r="K200" s="12"/>
      <c r="L200" s="12"/>
      <c r="M200" s="12"/>
      <c r="N200" s="21"/>
      <c r="O200" s="12"/>
      <c r="P200" s="1">
        <f t="shared" si="148"/>
        <v>0</v>
      </c>
      <c r="Q200" s="27">
        <f t="shared" si="146"/>
        <v>0</v>
      </c>
      <c r="R200" s="27">
        <f t="shared" si="147"/>
        <v>0</v>
      </c>
      <c r="S200" s="27"/>
      <c r="T200" s="27"/>
      <c r="U200" s="27"/>
      <c r="V200" s="27"/>
    </row>
    <row r="201" spans="1:23" ht="21.45" hidden="1" x14ac:dyDescent="0.35">
      <c r="A201" s="11" t="s">
        <v>316</v>
      </c>
      <c r="B201" s="12" t="s">
        <v>317</v>
      </c>
      <c r="C201" s="12"/>
      <c r="D201" s="12"/>
      <c r="E201" s="16">
        <f t="shared" si="144"/>
        <v>0</v>
      </c>
      <c r="F201" s="12"/>
      <c r="G201" s="12"/>
      <c r="H201" s="12">
        <f t="shared" si="145"/>
        <v>0</v>
      </c>
      <c r="I201" s="12"/>
      <c r="J201" s="12"/>
      <c r="K201" s="12"/>
      <c r="L201" s="12"/>
      <c r="M201" s="12"/>
      <c r="N201" s="21"/>
      <c r="O201" s="12"/>
      <c r="P201" s="1">
        <f t="shared" si="148"/>
        <v>0</v>
      </c>
      <c r="Q201" s="27">
        <f t="shared" si="146"/>
        <v>0</v>
      </c>
      <c r="R201" s="27">
        <f t="shared" si="147"/>
        <v>0</v>
      </c>
      <c r="S201" s="27"/>
      <c r="T201" s="27"/>
      <c r="U201" s="27"/>
      <c r="V201" s="27"/>
    </row>
    <row r="202" spans="1:23" ht="21.45" hidden="1" x14ac:dyDescent="0.35">
      <c r="A202" s="11" t="s">
        <v>318</v>
      </c>
      <c r="B202" s="12" t="s">
        <v>319</v>
      </c>
      <c r="C202" s="12"/>
      <c r="D202" s="12"/>
      <c r="E202" s="16">
        <f t="shared" si="144"/>
        <v>0</v>
      </c>
      <c r="F202" s="12"/>
      <c r="G202" s="12"/>
      <c r="H202" s="12">
        <f t="shared" si="145"/>
        <v>0</v>
      </c>
      <c r="I202" s="12"/>
      <c r="J202" s="12"/>
      <c r="K202" s="12"/>
      <c r="L202" s="12"/>
      <c r="M202" s="12"/>
      <c r="N202" s="21"/>
      <c r="O202" s="12"/>
      <c r="P202" s="1">
        <f t="shared" si="148"/>
        <v>0</v>
      </c>
      <c r="Q202" s="27">
        <f t="shared" si="146"/>
        <v>0</v>
      </c>
      <c r="R202" s="27">
        <f t="shared" si="147"/>
        <v>0</v>
      </c>
      <c r="S202" s="27"/>
      <c r="T202" s="27"/>
      <c r="U202" s="27"/>
      <c r="V202" s="27"/>
    </row>
    <row r="203" spans="1:23" hidden="1" x14ac:dyDescent="0.35">
      <c r="A203" s="11" t="s">
        <v>320</v>
      </c>
      <c r="B203" s="12" t="s">
        <v>321</v>
      </c>
      <c r="C203" s="12"/>
      <c r="D203" s="12"/>
      <c r="E203" s="16">
        <f t="shared" si="144"/>
        <v>0</v>
      </c>
      <c r="F203" s="12"/>
      <c r="G203" s="12"/>
      <c r="H203" s="12">
        <f t="shared" si="145"/>
        <v>0</v>
      </c>
      <c r="I203" s="12"/>
      <c r="J203" s="12"/>
      <c r="K203" s="12"/>
      <c r="L203" s="12"/>
      <c r="M203" s="12"/>
      <c r="N203" s="21"/>
      <c r="O203" s="12"/>
      <c r="P203" s="1">
        <f t="shared" si="148"/>
        <v>0</v>
      </c>
      <c r="Q203" s="27">
        <f t="shared" si="146"/>
        <v>0</v>
      </c>
      <c r="R203" s="27">
        <f t="shared" si="147"/>
        <v>0</v>
      </c>
      <c r="S203" s="27"/>
      <c r="T203" s="27"/>
      <c r="U203" s="27"/>
      <c r="V203" s="27"/>
    </row>
    <row r="204" spans="1:23" hidden="1" x14ac:dyDescent="0.35">
      <c r="A204" s="11" t="s">
        <v>322</v>
      </c>
      <c r="B204" s="12" t="s">
        <v>323</v>
      </c>
      <c r="C204" s="10">
        <f t="shared" ref="C204:O204" si="149">+C205+C206</f>
        <v>0</v>
      </c>
      <c r="D204" s="10">
        <f t="shared" si="149"/>
        <v>0</v>
      </c>
      <c r="E204" s="17">
        <f t="shared" si="149"/>
        <v>0</v>
      </c>
      <c r="F204" s="10">
        <f t="shared" si="149"/>
        <v>0</v>
      </c>
      <c r="G204" s="10">
        <f t="shared" si="149"/>
        <v>0</v>
      </c>
      <c r="H204" s="10">
        <f t="shared" si="149"/>
        <v>0</v>
      </c>
      <c r="I204" s="10">
        <f t="shared" si="149"/>
        <v>0</v>
      </c>
      <c r="J204" s="10">
        <f t="shared" si="149"/>
        <v>0</v>
      </c>
      <c r="K204" s="10">
        <f t="shared" si="149"/>
        <v>0</v>
      </c>
      <c r="L204" s="10">
        <f t="shared" si="149"/>
        <v>0</v>
      </c>
      <c r="M204" s="10">
        <f t="shared" si="149"/>
        <v>0</v>
      </c>
      <c r="N204" s="22">
        <f t="shared" si="149"/>
        <v>0</v>
      </c>
      <c r="O204" s="10">
        <f t="shared" si="149"/>
        <v>0</v>
      </c>
      <c r="P204" s="1">
        <f t="shared" si="148"/>
        <v>0</v>
      </c>
      <c r="Q204" s="27">
        <f t="shared" ref="Q204:V204" si="150">+Q205+Q206</f>
        <v>0</v>
      </c>
      <c r="R204" s="27">
        <f t="shared" si="150"/>
        <v>0</v>
      </c>
      <c r="S204" s="27">
        <f t="shared" si="150"/>
        <v>0</v>
      </c>
      <c r="T204" s="27">
        <f t="shared" si="150"/>
        <v>0</v>
      </c>
      <c r="U204" s="27">
        <f t="shared" si="150"/>
        <v>0</v>
      </c>
      <c r="V204" s="27">
        <f t="shared" si="150"/>
        <v>0</v>
      </c>
    </row>
    <row r="205" spans="1:23" hidden="1" x14ac:dyDescent="0.35">
      <c r="A205" s="11" t="s">
        <v>324</v>
      </c>
      <c r="B205" s="12" t="s">
        <v>325</v>
      </c>
      <c r="C205" s="12"/>
      <c r="D205" s="12"/>
      <c r="E205" s="16">
        <f>+Q205</f>
        <v>0</v>
      </c>
      <c r="F205" s="12"/>
      <c r="G205" s="12"/>
      <c r="H205" s="12">
        <f>+E205+F205-G205</f>
        <v>0</v>
      </c>
      <c r="I205" s="12"/>
      <c r="J205" s="12"/>
      <c r="K205" s="12"/>
      <c r="L205" s="12"/>
      <c r="M205" s="12"/>
      <c r="N205" s="21"/>
      <c r="O205" s="12"/>
      <c r="P205" s="1">
        <f t="shared" si="148"/>
        <v>0</v>
      </c>
      <c r="Q205" s="27">
        <f>+R205/1000</f>
        <v>0</v>
      </c>
      <c r="R205" s="27">
        <f>+S205+T205+U205+V205</f>
        <v>0</v>
      </c>
      <c r="S205" s="27"/>
      <c r="T205" s="27"/>
      <c r="U205" s="27"/>
      <c r="V205" s="27"/>
    </row>
    <row r="206" spans="1:23" ht="21.45" hidden="1" x14ac:dyDescent="0.35">
      <c r="A206" s="11" t="s">
        <v>326</v>
      </c>
      <c r="B206" s="12" t="s">
        <v>327</v>
      </c>
      <c r="C206" s="12"/>
      <c r="D206" s="12"/>
      <c r="E206" s="16">
        <f>+Q206</f>
        <v>0</v>
      </c>
      <c r="F206" s="12"/>
      <c r="G206" s="12"/>
      <c r="H206" s="12">
        <f>+E206+F206-G206</f>
        <v>0</v>
      </c>
      <c r="I206" s="12"/>
      <c r="J206" s="12"/>
      <c r="K206" s="12"/>
      <c r="L206" s="12"/>
      <c r="M206" s="12"/>
      <c r="N206" s="21"/>
      <c r="O206" s="12"/>
      <c r="P206" s="1">
        <f t="shared" si="148"/>
        <v>0</v>
      </c>
      <c r="Q206" s="27">
        <f>+R206/1000</f>
        <v>0</v>
      </c>
      <c r="R206" s="27">
        <f>+S206+T206+U206+V206</f>
        <v>0</v>
      </c>
      <c r="S206" s="27"/>
      <c r="T206" s="27"/>
      <c r="U206" s="27"/>
      <c r="V206" s="27"/>
    </row>
    <row r="207" spans="1:23" ht="21.45" x14ac:dyDescent="0.35">
      <c r="A207" s="11" t="s">
        <v>529</v>
      </c>
      <c r="B207" s="12" t="s">
        <v>328</v>
      </c>
      <c r="C207" s="51">
        <f t="shared" ref="C207:O207" si="151">+C208+C209</f>
        <v>0</v>
      </c>
      <c r="D207" s="51">
        <f t="shared" si="151"/>
        <v>0</v>
      </c>
      <c r="E207" s="52">
        <f t="shared" si="151"/>
        <v>100000</v>
      </c>
      <c r="F207" s="51">
        <f t="shared" si="151"/>
        <v>0</v>
      </c>
      <c r="G207" s="51">
        <f t="shared" si="151"/>
        <v>0</v>
      </c>
      <c r="H207" s="51">
        <f t="shared" si="151"/>
        <v>100000</v>
      </c>
      <c r="I207" s="51">
        <f t="shared" si="151"/>
        <v>0</v>
      </c>
      <c r="J207" s="51">
        <f t="shared" si="151"/>
        <v>0</v>
      </c>
      <c r="K207" s="51">
        <f t="shared" si="151"/>
        <v>0</v>
      </c>
      <c r="L207" s="51">
        <f t="shared" si="151"/>
        <v>0</v>
      </c>
      <c r="M207" s="51">
        <f t="shared" si="151"/>
        <v>0</v>
      </c>
      <c r="N207" s="51">
        <f t="shared" si="151"/>
        <v>0</v>
      </c>
      <c r="O207" s="51">
        <f t="shared" si="151"/>
        <v>0</v>
      </c>
      <c r="P207" s="1">
        <f t="shared" si="148"/>
        <v>1</v>
      </c>
      <c r="Q207" s="27">
        <f t="shared" ref="Q207:V207" si="152">+Q208+Q209</f>
        <v>100000</v>
      </c>
      <c r="R207" s="27">
        <f t="shared" si="152"/>
        <v>100000000</v>
      </c>
      <c r="S207" s="57">
        <f t="shared" si="152"/>
        <v>25000000</v>
      </c>
      <c r="T207" s="57">
        <f t="shared" si="152"/>
        <v>25000000</v>
      </c>
      <c r="U207" s="27">
        <f t="shared" si="152"/>
        <v>25000000</v>
      </c>
      <c r="V207" s="27">
        <f t="shared" si="152"/>
        <v>25000000</v>
      </c>
      <c r="W207" s="3">
        <f>+Q207-E207</f>
        <v>0</v>
      </c>
    </row>
    <row r="208" spans="1:23" hidden="1" x14ac:dyDescent="0.35">
      <c r="A208" s="11" t="s">
        <v>8</v>
      </c>
      <c r="B208" s="12" t="s">
        <v>329</v>
      </c>
      <c r="C208" s="12"/>
      <c r="D208" s="12"/>
      <c r="E208" s="16">
        <f>+Q208</f>
        <v>0</v>
      </c>
      <c r="F208" s="12"/>
      <c r="G208" s="12"/>
      <c r="H208" s="12">
        <f>+E208+F208-G208</f>
        <v>0</v>
      </c>
      <c r="I208" s="12"/>
      <c r="J208" s="12"/>
      <c r="K208" s="12"/>
      <c r="L208" s="12"/>
      <c r="M208" s="12"/>
      <c r="N208" s="21"/>
      <c r="O208" s="12"/>
      <c r="P208" s="1">
        <f t="shared" si="148"/>
        <v>0</v>
      </c>
      <c r="Q208" s="27">
        <f>+R208/1000</f>
        <v>0</v>
      </c>
      <c r="R208" s="27">
        <f>+S208+T208+U208+V208</f>
        <v>0</v>
      </c>
      <c r="S208" s="27"/>
      <c r="T208" s="27"/>
      <c r="U208" s="27"/>
      <c r="V208" s="27"/>
    </row>
    <row r="209" spans="1:23" ht="21.45" x14ac:dyDescent="0.35">
      <c r="A209" s="11" t="s">
        <v>530</v>
      </c>
      <c r="B209" s="12" t="s">
        <v>330</v>
      </c>
      <c r="C209" s="48">
        <f t="shared" ref="C209:O209" si="153">+C210+C222</f>
        <v>0</v>
      </c>
      <c r="D209" s="48">
        <f t="shared" si="153"/>
        <v>0</v>
      </c>
      <c r="E209" s="49">
        <f t="shared" si="153"/>
        <v>100000</v>
      </c>
      <c r="F209" s="48">
        <f t="shared" si="153"/>
        <v>0</v>
      </c>
      <c r="G209" s="48">
        <f t="shared" si="153"/>
        <v>0</v>
      </c>
      <c r="H209" s="48">
        <f t="shared" si="153"/>
        <v>100000</v>
      </c>
      <c r="I209" s="48">
        <f t="shared" si="153"/>
        <v>0</v>
      </c>
      <c r="J209" s="48">
        <f t="shared" si="153"/>
        <v>0</v>
      </c>
      <c r="K209" s="48">
        <f t="shared" si="153"/>
        <v>0</v>
      </c>
      <c r="L209" s="48">
        <f t="shared" si="153"/>
        <v>0</v>
      </c>
      <c r="M209" s="48">
        <f t="shared" si="153"/>
        <v>0</v>
      </c>
      <c r="N209" s="48">
        <f t="shared" si="153"/>
        <v>0</v>
      </c>
      <c r="O209" s="48">
        <f t="shared" si="153"/>
        <v>0</v>
      </c>
      <c r="P209" s="1">
        <f t="shared" si="148"/>
        <v>1</v>
      </c>
      <c r="Q209" s="27">
        <f t="shared" ref="Q209:V209" si="154">+Q210+Q222</f>
        <v>100000</v>
      </c>
      <c r="R209" s="27">
        <f t="shared" si="154"/>
        <v>100000000</v>
      </c>
      <c r="S209" s="57">
        <f t="shared" si="154"/>
        <v>25000000</v>
      </c>
      <c r="T209" s="57">
        <f t="shared" si="154"/>
        <v>25000000</v>
      </c>
      <c r="U209" s="27">
        <f t="shared" si="154"/>
        <v>25000000</v>
      </c>
      <c r="V209" s="27">
        <f t="shared" si="154"/>
        <v>25000000</v>
      </c>
      <c r="W209" s="3">
        <f>+Q209-E209</f>
        <v>0</v>
      </c>
    </row>
    <row r="210" spans="1:23" ht="15.45" x14ac:dyDescent="0.35">
      <c r="A210" s="11" t="s">
        <v>501</v>
      </c>
      <c r="B210" s="12" t="s">
        <v>332</v>
      </c>
      <c r="C210" s="48">
        <f t="shared" ref="C210:O210" si="155">+C211+C218+C219+C220+C221</f>
        <v>0</v>
      </c>
      <c r="D210" s="48">
        <f t="shared" si="155"/>
        <v>0</v>
      </c>
      <c r="E210" s="49">
        <f>+Q210</f>
        <v>100000</v>
      </c>
      <c r="F210" s="48">
        <f t="shared" si="155"/>
        <v>0</v>
      </c>
      <c r="G210" s="48">
        <f t="shared" si="155"/>
        <v>0</v>
      </c>
      <c r="H210" s="48">
        <f t="shared" si="155"/>
        <v>100000</v>
      </c>
      <c r="I210" s="48">
        <f t="shared" si="155"/>
        <v>0</v>
      </c>
      <c r="J210" s="48">
        <f t="shared" si="155"/>
        <v>0</v>
      </c>
      <c r="K210" s="48">
        <f t="shared" si="155"/>
        <v>0</v>
      </c>
      <c r="L210" s="48">
        <f t="shared" si="155"/>
        <v>0</v>
      </c>
      <c r="M210" s="48">
        <f t="shared" si="155"/>
        <v>0</v>
      </c>
      <c r="N210" s="48">
        <f t="shared" si="155"/>
        <v>0</v>
      </c>
      <c r="O210" s="48">
        <f t="shared" si="155"/>
        <v>0</v>
      </c>
      <c r="P210" s="1">
        <f t="shared" si="148"/>
        <v>1</v>
      </c>
      <c r="Q210" s="27">
        <f t="shared" ref="Q210:V210" si="156">+Q211+Q218+Q219+Q220+Q221</f>
        <v>100000</v>
      </c>
      <c r="R210" s="27">
        <f t="shared" si="156"/>
        <v>100000000</v>
      </c>
      <c r="S210" s="57">
        <f t="shared" si="156"/>
        <v>25000000</v>
      </c>
      <c r="T210" s="57">
        <f t="shared" si="156"/>
        <v>25000000</v>
      </c>
      <c r="U210" s="27">
        <f t="shared" si="156"/>
        <v>25000000</v>
      </c>
      <c r="V210" s="27">
        <f t="shared" si="156"/>
        <v>25000000</v>
      </c>
      <c r="W210" s="3">
        <f>+Q210-E210</f>
        <v>0</v>
      </c>
    </row>
    <row r="211" spans="1:23" ht="21.45" x14ac:dyDescent="0.35">
      <c r="A211" s="11" t="s">
        <v>530</v>
      </c>
      <c r="B211" s="12" t="s">
        <v>333</v>
      </c>
      <c r="C211" s="48">
        <f t="shared" ref="C211:O211" si="157">+C212+C213+C214+C215+C216+C217</f>
        <v>0</v>
      </c>
      <c r="D211" s="48">
        <f t="shared" si="157"/>
        <v>0</v>
      </c>
      <c r="E211" s="49">
        <f t="shared" si="157"/>
        <v>100000</v>
      </c>
      <c r="F211" s="48">
        <f t="shared" si="157"/>
        <v>0</v>
      </c>
      <c r="G211" s="48">
        <f t="shared" si="157"/>
        <v>0</v>
      </c>
      <c r="H211" s="48">
        <f t="shared" si="157"/>
        <v>100000</v>
      </c>
      <c r="I211" s="48">
        <f t="shared" si="157"/>
        <v>0</v>
      </c>
      <c r="J211" s="48">
        <f t="shared" si="157"/>
        <v>0</v>
      </c>
      <c r="K211" s="48">
        <f t="shared" si="157"/>
        <v>0</v>
      </c>
      <c r="L211" s="48">
        <f t="shared" si="157"/>
        <v>0</v>
      </c>
      <c r="M211" s="48">
        <f t="shared" si="157"/>
        <v>0</v>
      </c>
      <c r="N211" s="48">
        <f t="shared" si="157"/>
        <v>0</v>
      </c>
      <c r="O211" s="48">
        <f t="shared" si="157"/>
        <v>0</v>
      </c>
      <c r="P211" s="1">
        <f t="shared" si="148"/>
        <v>1</v>
      </c>
      <c r="Q211" s="27">
        <f t="shared" ref="Q211:V211" si="158">+Q212+Q213+Q214+Q215+Q216+Q217</f>
        <v>100000</v>
      </c>
      <c r="R211" s="27">
        <f t="shared" si="158"/>
        <v>100000000</v>
      </c>
      <c r="S211" s="57">
        <f t="shared" si="158"/>
        <v>25000000</v>
      </c>
      <c r="T211" s="57">
        <f t="shared" si="158"/>
        <v>25000000</v>
      </c>
      <c r="U211" s="27">
        <f t="shared" si="158"/>
        <v>25000000</v>
      </c>
      <c r="V211" s="27">
        <f t="shared" si="158"/>
        <v>25000000</v>
      </c>
      <c r="W211" s="3">
        <f>+Q211-E211</f>
        <v>0</v>
      </c>
    </row>
    <row r="212" spans="1:23" hidden="1" x14ac:dyDescent="0.35">
      <c r="A212" s="11" t="s">
        <v>334</v>
      </c>
      <c r="B212" s="12" t="s">
        <v>335</v>
      </c>
      <c r="C212" s="12"/>
      <c r="D212" s="12"/>
      <c r="E212" s="16">
        <f t="shared" ref="E212:E222" si="159">+Q212</f>
        <v>0</v>
      </c>
      <c r="F212" s="12"/>
      <c r="G212" s="12"/>
      <c r="H212" s="12">
        <f t="shared" ref="H212:H222" si="160">+E212+F212-G212</f>
        <v>0</v>
      </c>
      <c r="I212" s="12"/>
      <c r="J212" s="12"/>
      <c r="K212" s="12"/>
      <c r="L212" s="12"/>
      <c r="M212" s="12"/>
      <c r="N212" s="18"/>
      <c r="O212" s="12"/>
      <c r="P212" s="1">
        <f t="shared" si="148"/>
        <v>0</v>
      </c>
      <c r="Q212" s="27">
        <f t="shared" ref="Q212:Q222" si="161">+R212/1000</f>
        <v>0</v>
      </c>
      <c r="R212" s="27">
        <f t="shared" ref="R212:R217" si="162">+S212+T212+U212+V212</f>
        <v>0</v>
      </c>
      <c r="S212" s="27"/>
      <c r="T212" s="27"/>
      <c r="U212" s="27"/>
      <c r="V212" s="27"/>
    </row>
    <row r="213" spans="1:23" hidden="1" x14ac:dyDescent="0.35">
      <c r="A213" s="11" t="s">
        <v>336</v>
      </c>
      <c r="B213" s="12" t="s">
        <v>337</v>
      </c>
      <c r="C213" s="12"/>
      <c r="D213" s="12"/>
      <c r="E213" s="16">
        <f t="shared" si="159"/>
        <v>0</v>
      </c>
      <c r="F213" s="12"/>
      <c r="G213" s="12"/>
      <c r="H213" s="12">
        <f t="shared" si="160"/>
        <v>0</v>
      </c>
      <c r="I213" s="12"/>
      <c r="J213" s="12"/>
      <c r="K213" s="12"/>
      <c r="L213" s="12"/>
      <c r="M213" s="12"/>
      <c r="N213" s="21"/>
      <c r="O213" s="12"/>
      <c r="P213" s="1">
        <f t="shared" si="148"/>
        <v>0</v>
      </c>
      <c r="Q213" s="27">
        <f t="shared" si="161"/>
        <v>0</v>
      </c>
      <c r="R213" s="27">
        <f t="shared" si="162"/>
        <v>0</v>
      </c>
      <c r="S213" s="27"/>
      <c r="T213" s="27"/>
      <c r="U213" s="27"/>
      <c r="V213" s="27"/>
    </row>
    <row r="214" spans="1:23" hidden="1" x14ac:dyDescent="0.35">
      <c r="A214" s="11" t="s">
        <v>338</v>
      </c>
      <c r="B214" s="12" t="s">
        <v>339</v>
      </c>
      <c r="C214" s="12"/>
      <c r="D214" s="12"/>
      <c r="E214" s="16">
        <f t="shared" si="159"/>
        <v>0</v>
      </c>
      <c r="F214" s="12"/>
      <c r="G214" s="12"/>
      <c r="H214" s="12">
        <f t="shared" si="160"/>
        <v>0</v>
      </c>
      <c r="I214" s="12"/>
      <c r="J214" s="12"/>
      <c r="K214" s="12"/>
      <c r="L214" s="12"/>
      <c r="M214" s="12"/>
      <c r="N214" s="21"/>
      <c r="O214" s="12"/>
      <c r="P214" s="1">
        <f t="shared" si="148"/>
        <v>0</v>
      </c>
      <c r="Q214" s="27">
        <f t="shared" si="161"/>
        <v>0</v>
      </c>
      <c r="R214" s="27">
        <f t="shared" si="162"/>
        <v>0</v>
      </c>
      <c r="S214" s="27"/>
      <c r="T214" s="27"/>
      <c r="U214" s="27"/>
      <c r="V214" s="27"/>
    </row>
    <row r="215" spans="1:23" ht="21.45" hidden="1" x14ac:dyDescent="0.35">
      <c r="A215" s="11" t="s">
        <v>340</v>
      </c>
      <c r="B215" s="12" t="s">
        <v>341</v>
      </c>
      <c r="C215" s="12"/>
      <c r="D215" s="12"/>
      <c r="E215" s="16">
        <f t="shared" si="159"/>
        <v>0</v>
      </c>
      <c r="F215" s="12"/>
      <c r="G215" s="12"/>
      <c r="H215" s="12">
        <f t="shared" si="160"/>
        <v>0</v>
      </c>
      <c r="I215" s="12"/>
      <c r="J215" s="12"/>
      <c r="K215" s="12"/>
      <c r="L215" s="12"/>
      <c r="M215" s="12"/>
      <c r="N215" s="18"/>
      <c r="O215" s="12"/>
      <c r="P215" s="1">
        <f t="shared" si="148"/>
        <v>0</v>
      </c>
      <c r="Q215" s="27">
        <f t="shared" si="161"/>
        <v>0</v>
      </c>
      <c r="R215" s="27">
        <f t="shared" si="162"/>
        <v>0</v>
      </c>
      <c r="S215" s="27"/>
      <c r="T215" s="27"/>
      <c r="U215" s="27"/>
      <c r="V215" s="27"/>
    </row>
    <row r="216" spans="1:23" hidden="1" x14ac:dyDescent="0.35">
      <c r="A216" s="11" t="s">
        <v>342</v>
      </c>
      <c r="B216" s="12" t="s">
        <v>343</v>
      </c>
      <c r="C216" s="12"/>
      <c r="D216" s="12"/>
      <c r="E216" s="16">
        <f t="shared" si="159"/>
        <v>0</v>
      </c>
      <c r="F216" s="12"/>
      <c r="G216" s="12"/>
      <c r="H216" s="12">
        <f t="shared" si="160"/>
        <v>0</v>
      </c>
      <c r="I216" s="12"/>
      <c r="J216" s="12"/>
      <c r="K216" s="12"/>
      <c r="L216" s="12"/>
      <c r="M216" s="12"/>
      <c r="N216" s="21"/>
      <c r="O216" s="12"/>
      <c r="P216" s="1">
        <f t="shared" si="148"/>
        <v>0</v>
      </c>
      <c r="Q216" s="27">
        <f t="shared" si="161"/>
        <v>0</v>
      </c>
      <c r="R216" s="27">
        <f t="shared" si="162"/>
        <v>0</v>
      </c>
      <c r="S216" s="27"/>
      <c r="T216" s="27"/>
      <c r="U216" s="27"/>
      <c r="V216" s="27"/>
    </row>
    <row r="217" spans="1:23" ht="15.45" x14ac:dyDescent="0.35">
      <c r="A217" s="11" t="s">
        <v>504</v>
      </c>
      <c r="B217" s="12" t="s">
        <v>345</v>
      </c>
      <c r="C217" s="48"/>
      <c r="D217" s="48"/>
      <c r="E217" s="49">
        <f t="shared" si="159"/>
        <v>100000</v>
      </c>
      <c r="F217" s="48"/>
      <c r="G217" s="48"/>
      <c r="H217" s="48">
        <f t="shared" si="160"/>
        <v>100000</v>
      </c>
      <c r="I217" s="48"/>
      <c r="J217" s="48"/>
      <c r="K217" s="48"/>
      <c r="L217" s="48"/>
      <c r="M217" s="48"/>
      <c r="N217" s="48"/>
      <c r="O217" s="48"/>
      <c r="P217" s="1">
        <f t="shared" si="148"/>
        <v>1</v>
      </c>
      <c r="Q217" s="27">
        <f t="shared" si="161"/>
        <v>100000</v>
      </c>
      <c r="R217" s="27">
        <f t="shared" si="162"/>
        <v>100000000</v>
      </c>
      <c r="S217" s="57" t="s">
        <v>379</v>
      </c>
      <c r="T217" s="57" t="s">
        <v>380</v>
      </c>
      <c r="U217" s="60">
        <v>25000000</v>
      </c>
      <c r="V217" s="27">
        <v>25000000</v>
      </c>
      <c r="W217" s="3">
        <f>+Q217-E217</f>
        <v>0</v>
      </c>
    </row>
    <row r="218" spans="1:23" hidden="1" x14ac:dyDescent="0.35">
      <c r="A218" s="11" t="s">
        <v>346</v>
      </c>
      <c r="B218" s="12" t="s">
        <v>347</v>
      </c>
      <c r="C218" s="12"/>
      <c r="D218" s="12"/>
      <c r="E218" s="16">
        <f t="shared" si="159"/>
        <v>0</v>
      </c>
      <c r="F218" s="12"/>
      <c r="G218" s="12"/>
      <c r="H218" s="12">
        <f t="shared" si="160"/>
        <v>0</v>
      </c>
      <c r="I218" s="12"/>
      <c r="J218" s="12"/>
      <c r="K218" s="12"/>
      <c r="L218" s="12"/>
      <c r="M218" s="12"/>
      <c r="N218" s="21"/>
      <c r="O218" s="12"/>
      <c r="P218" s="1">
        <f t="shared" si="148"/>
        <v>0</v>
      </c>
      <c r="Q218" s="27">
        <f t="shared" si="161"/>
        <v>0</v>
      </c>
      <c r="R218" s="27">
        <f t="shared" ref="R218:R225" si="163">+S218+T218+U218+V218</f>
        <v>0</v>
      </c>
      <c r="S218" s="27"/>
      <c r="T218" s="27"/>
      <c r="U218" s="27"/>
      <c r="V218" s="27"/>
    </row>
    <row r="219" spans="1:23" hidden="1" x14ac:dyDescent="0.35">
      <c r="A219" s="11" t="s">
        <v>348</v>
      </c>
      <c r="B219" s="12" t="s">
        <v>349</v>
      </c>
      <c r="C219" s="12"/>
      <c r="D219" s="12"/>
      <c r="E219" s="16">
        <f t="shared" si="159"/>
        <v>0</v>
      </c>
      <c r="F219" s="12"/>
      <c r="G219" s="12"/>
      <c r="H219" s="12">
        <f t="shared" si="160"/>
        <v>0</v>
      </c>
      <c r="I219" s="12"/>
      <c r="J219" s="12"/>
      <c r="K219" s="12"/>
      <c r="L219" s="12"/>
      <c r="M219" s="12"/>
      <c r="N219" s="21"/>
      <c r="O219" s="12"/>
      <c r="P219" s="1">
        <f t="shared" si="148"/>
        <v>0</v>
      </c>
      <c r="Q219" s="27">
        <f t="shared" si="161"/>
        <v>0</v>
      </c>
      <c r="R219" s="27">
        <f t="shared" si="163"/>
        <v>0</v>
      </c>
      <c r="S219" s="27"/>
      <c r="T219" s="27"/>
      <c r="U219" s="27"/>
      <c r="V219" s="27"/>
    </row>
    <row r="220" spans="1:23" hidden="1" x14ac:dyDescent="0.35">
      <c r="A220" s="11" t="s">
        <v>350</v>
      </c>
      <c r="B220" s="12" t="s">
        <v>351</v>
      </c>
      <c r="C220" s="12"/>
      <c r="D220" s="12"/>
      <c r="E220" s="16">
        <f t="shared" si="159"/>
        <v>0</v>
      </c>
      <c r="F220" s="12"/>
      <c r="G220" s="12"/>
      <c r="H220" s="12">
        <f t="shared" si="160"/>
        <v>0</v>
      </c>
      <c r="I220" s="12"/>
      <c r="J220" s="12"/>
      <c r="K220" s="12"/>
      <c r="L220" s="12"/>
      <c r="M220" s="12"/>
      <c r="N220" s="21"/>
      <c r="O220" s="12"/>
      <c r="P220" s="1">
        <f t="shared" si="148"/>
        <v>0</v>
      </c>
      <c r="Q220" s="27">
        <f t="shared" si="161"/>
        <v>0</v>
      </c>
      <c r="R220" s="27">
        <f t="shared" si="163"/>
        <v>0</v>
      </c>
      <c r="S220" s="27"/>
      <c r="T220" s="27"/>
      <c r="U220" s="27"/>
      <c r="V220" s="27"/>
    </row>
    <row r="221" spans="1:23" ht="21.45" hidden="1" x14ac:dyDescent="0.35">
      <c r="A221" s="11" t="s">
        <v>352</v>
      </c>
      <c r="B221" s="12" t="s">
        <v>353</v>
      </c>
      <c r="C221" s="12"/>
      <c r="D221" s="12"/>
      <c r="E221" s="16">
        <f t="shared" si="159"/>
        <v>0</v>
      </c>
      <c r="F221" s="12"/>
      <c r="G221" s="12"/>
      <c r="H221" s="12">
        <f t="shared" si="160"/>
        <v>0</v>
      </c>
      <c r="I221" s="12"/>
      <c r="J221" s="12"/>
      <c r="K221" s="12"/>
      <c r="L221" s="12"/>
      <c r="M221" s="12"/>
      <c r="N221" s="21"/>
      <c r="O221" s="12"/>
      <c r="P221" s="1">
        <f t="shared" si="148"/>
        <v>0</v>
      </c>
      <c r="Q221" s="27">
        <f t="shared" si="161"/>
        <v>0</v>
      </c>
      <c r="R221" s="27">
        <f t="shared" si="163"/>
        <v>0</v>
      </c>
      <c r="S221" s="27"/>
      <c r="T221" s="27"/>
      <c r="U221" s="27"/>
      <c r="V221" s="27"/>
    </row>
    <row r="222" spans="1:23" hidden="1" x14ac:dyDescent="0.35">
      <c r="A222" s="11" t="s">
        <v>354</v>
      </c>
      <c r="B222" s="12" t="s">
        <v>355</v>
      </c>
      <c r="C222" s="12"/>
      <c r="D222" s="12"/>
      <c r="E222" s="16">
        <f t="shared" si="159"/>
        <v>0</v>
      </c>
      <c r="F222" s="12"/>
      <c r="G222" s="12"/>
      <c r="H222" s="12">
        <f t="shared" si="160"/>
        <v>0</v>
      </c>
      <c r="I222" s="12"/>
      <c r="J222" s="12"/>
      <c r="K222" s="12"/>
      <c r="L222" s="12"/>
      <c r="M222" s="12"/>
      <c r="N222" s="21"/>
      <c r="O222" s="12"/>
      <c r="P222" s="1">
        <f t="shared" si="148"/>
        <v>0</v>
      </c>
      <c r="Q222" s="27">
        <f t="shared" si="161"/>
        <v>0</v>
      </c>
      <c r="R222" s="27">
        <f t="shared" si="163"/>
        <v>0</v>
      </c>
      <c r="S222" s="27"/>
      <c r="T222" s="27"/>
      <c r="U222" s="27"/>
      <c r="V222" s="27"/>
    </row>
    <row r="223" spans="1:23" hidden="1" x14ac:dyDescent="0.35">
      <c r="A223" s="11" t="s">
        <v>356</v>
      </c>
      <c r="B223" s="12" t="s">
        <v>357</v>
      </c>
      <c r="C223" s="10">
        <f t="shared" ref="C223:O223" si="164">SUM(C224:C225)</f>
        <v>0</v>
      </c>
      <c r="D223" s="10">
        <f t="shared" si="164"/>
        <v>0</v>
      </c>
      <c r="E223" s="17">
        <f t="shared" si="164"/>
        <v>0</v>
      </c>
      <c r="F223" s="10">
        <f t="shared" si="164"/>
        <v>0</v>
      </c>
      <c r="G223" s="10">
        <f t="shared" si="164"/>
        <v>0</v>
      </c>
      <c r="H223" s="10">
        <f t="shared" si="164"/>
        <v>0</v>
      </c>
      <c r="I223" s="10">
        <f t="shared" si="164"/>
        <v>0</v>
      </c>
      <c r="J223" s="10">
        <f t="shared" si="164"/>
        <v>0</v>
      </c>
      <c r="K223" s="10">
        <f t="shared" si="164"/>
        <v>0</v>
      </c>
      <c r="L223" s="10">
        <f t="shared" si="164"/>
        <v>0</v>
      </c>
      <c r="M223" s="10">
        <f t="shared" si="164"/>
        <v>0</v>
      </c>
      <c r="N223" s="22">
        <f t="shared" si="164"/>
        <v>0</v>
      </c>
      <c r="O223" s="10">
        <f t="shared" si="164"/>
        <v>0</v>
      </c>
      <c r="P223" s="1">
        <f t="shared" si="148"/>
        <v>0</v>
      </c>
      <c r="Q223" s="27">
        <f>SUM(Q224:Q225)</f>
        <v>0</v>
      </c>
      <c r="R223" s="27">
        <f t="shared" si="163"/>
        <v>0</v>
      </c>
      <c r="S223" s="27">
        <f>SUM(S224:S225)</f>
        <v>0</v>
      </c>
      <c r="T223" s="27">
        <f>SUM(T224:T225)</f>
        <v>0</v>
      </c>
      <c r="U223" s="27">
        <f>SUM(U224:U225)</f>
        <v>0</v>
      </c>
      <c r="V223" s="27">
        <f>SUM(V224:V225)</f>
        <v>0</v>
      </c>
    </row>
    <row r="224" spans="1:23" hidden="1" x14ac:dyDescent="0.35">
      <c r="A224" s="11" t="s">
        <v>358</v>
      </c>
      <c r="B224" s="12" t="s">
        <v>359</v>
      </c>
      <c r="C224" s="12"/>
      <c r="D224" s="12"/>
      <c r="E224" s="16">
        <f>+Q224</f>
        <v>0</v>
      </c>
      <c r="F224" s="12"/>
      <c r="G224" s="12"/>
      <c r="H224" s="12">
        <f>+E224+F224-G224</f>
        <v>0</v>
      </c>
      <c r="I224" s="12"/>
      <c r="J224" s="12"/>
      <c r="K224" s="12"/>
      <c r="L224" s="12"/>
      <c r="M224" s="12"/>
      <c r="N224" s="21"/>
      <c r="O224" s="12"/>
      <c r="P224" s="1">
        <f t="shared" si="148"/>
        <v>0</v>
      </c>
      <c r="Q224" s="27">
        <f>+R224/1000</f>
        <v>0</v>
      </c>
      <c r="R224" s="27">
        <f t="shared" si="163"/>
        <v>0</v>
      </c>
      <c r="S224" s="27"/>
      <c r="T224" s="27"/>
      <c r="U224" s="27"/>
      <c r="V224" s="27"/>
    </row>
    <row r="225" spans="1:23" hidden="1" x14ac:dyDescent="0.35">
      <c r="A225" s="9" t="s">
        <v>360</v>
      </c>
      <c r="B225" s="12" t="s">
        <v>361</v>
      </c>
      <c r="C225" s="12"/>
      <c r="D225" s="12"/>
      <c r="E225" s="16">
        <f>+Q225</f>
        <v>0</v>
      </c>
      <c r="F225" s="12"/>
      <c r="G225" s="12"/>
      <c r="H225" s="12">
        <f>+E225+F225-G225</f>
        <v>0</v>
      </c>
      <c r="I225" s="12"/>
      <c r="J225" s="12"/>
      <c r="K225" s="12"/>
      <c r="L225" s="12"/>
      <c r="M225" s="12"/>
      <c r="N225" s="21"/>
      <c r="O225" s="12"/>
      <c r="P225" s="1">
        <f t="shared" si="148"/>
        <v>0</v>
      </c>
      <c r="Q225" s="27">
        <f>+R225/1000</f>
        <v>0</v>
      </c>
      <c r="R225" s="27">
        <f t="shared" si="163"/>
        <v>0</v>
      </c>
      <c r="S225" s="27"/>
      <c r="T225" s="27"/>
      <c r="U225" s="27"/>
      <c r="V225" s="27"/>
    </row>
    <row r="226" spans="1:23" s="25" customFormat="1" ht="15" x14ac:dyDescent="0.3">
      <c r="A226" s="24" t="s">
        <v>463</v>
      </c>
      <c r="B226" s="17"/>
      <c r="C226" s="52">
        <f t="shared" ref="C226:O226" si="165">+C62+C40+C34+C7</f>
        <v>0</v>
      </c>
      <c r="D226" s="52">
        <f t="shared" si="165"/>
        <v>159667</v>
      </c>
      <c r="E226" s="52">
        <f t="shared" si="165"/>
        <v>17941908</v>
      </c>
      <c r="F226" s="52">
        <f t="shared" si="165"/>
        <v>0</v>
      </c>
      <c r="G226" s="52">
        <f t="shared" si="165"/>
        <v>0</v>
      </c>
      <c r="H226" s="52">
        <f t="shared" si="165"/>
        <v>17941908</v>
      </c>
      <c r="I226" s="52">
        <f t="shared" si="165"/>
        <v>15991231.41138</v>
      </c>
      <c r="J226" s="52">
        <f t="shared" si="165"/>
        <v>0</v>
      </c>
      <c r="K226" s="52">
        <f t="shared" si="165"/>
        <v>0</v>
      </c>
      <c r="L226" s="52">
        <f t="shared" si="165"/>
        <v>0</v>
      </c>
      <c r="M226" s="52">
        <f t="shared" si="165"/>
        <v>0</v>
      </c>
      <c r="N226" s="52">
        <f t="shared" si="165"/>
        <v>0</v>
      </c>
      <c r="O226" s="52">
        <f t="shared" si="165"/>
        <v>0</v>
      </c>
      <c r="P226" s="30">
        <f t="shared" si="148"/>
        <v>1</v>
      </c>
      <c r="Q226" s="28">
        <f>+R226/1000</f>
        <v>17941908</v>
      </c>
      <c r="R226" s="28">
        <f>+R62+R40+R34+R7</f>
        <v>17941908000</v>
      </c>
      <c r="S226" s="58">
        <f>+S62+S40+S34+S7</f>
        <v>4410108500</v>
      </c>
      <c r="T226" s="58">
        <f>+T62+T40+T34+T7</f>
        <v>4167315500</v>
      </c>
      <c r="U226" s="28">
        <f>+U62+U40+U34+U7</f>
        <v>3933623000</v>
      </c>
      <c r="V226" s="28">
        <f>+V62+V40+V34+V7</f>
        <v>5430861000</v>
      </c>
      <c r="W226" s="3">
        <f>+Q226-E226</f>
        <v>0</v>
      </c>
    </row>
    <row r="227" spans="1:23" x14ac:dyDescent="0.35">
      <c r="N227" s="23"/>
      <c r="P227" s="2"/>
      <c r="Q227" s="29"/>
      <c r="R227" s="29"/>
    </row>
    <row r="228" spans="1:23" x14ac:dyDescent="0.35">
      <c r="N228" s="23"/>
      <c r="P228" s="2"/>
      <c r="Q228" s="29"/>
      <c r="R228" s="29"/>
    </row>
    <row r="229" spans="1:23" x14ac:dyDescent="0.35">
      <c r="N229" s="23"/>
      <c r="P229" s="2"/>
      <c r="Q229" s="29"/>
      <c r="R229" s="29"/>
    </row>
    <row r="230" spans="1:23" x14ac:dyDescent="0.35">
      <c r="N230" s="23"/>
      <c r="P230" s="2"/>
      <c r="Q230" s="29"/>
      <c r="R230" s="29"/>
    </row>
    <row r="231" spans="1:23" x14ac:dyDescent="0.35">
      <c r="N231" s="23"/>
      <c r="P231" s="2"/>
      <c r="Q231" s="29"/>
      <c r="R231" s="29"/>
    </row>
    <row r="232" spans="1:23" x14ac:dyDescent="0.35">
      <c r="N232" s="23"/>
      <c r="P232" s="2"/>
      <c r="Q232" s="29"/>
      <c r="R232" s="29"/>
    </row>
    <row r="233" spans="1:23" x14ac:dyDescent="0.35">
      <c r="N233" s="23"/>
      <c r="P233" s="2"/>
      <c r="Q233" s="29"/>
      <c r="R233" s="29"/>
    </row>
    <row r="234" spans="1:23" x14ac:dyDescent="0.35">
      <c r="N234" s="23"/>
      <c r="P234" s="2"/>
      <c r="Q234" s="29"/>
      <c r="R234" s="29"/>
    </row>
    <row r="235" spans="1:23" x14ac:dyDescent="0.35">
      <c r="N235" s="23"/>
      <c r="P235" s="2"/>
      <c r="Q235" s="29"/>
      <c r="R235" s="29"/>
    </row>
    <row r="236" spans="1:23" x14ac:dyDescent="0.35">
      <c r="N236" s="23"/>
      <c r="P236" s="2"/>
      <c r="Q236" s="29"/>
      <c r="R236" s="29"/>
    </row>
    <row r="237" spans="1:23" x14ac:dyDescent="0.35">
      <c r="N237" s="23"/>
      <c r="P237" s="2"/>
      <c r="Q237" s="29"/>
      <c r="R237" s="29"/>
    </row>
    <row r="238" spans="1:23" x14ac:dyDescent="0.35">
      <c r="N238" s="23"/>
      <c r="P238" s="2"/>
      <c r="Q238" s="29"/>
      <c r="R238" s="29"/>
    </row>
    <row r="239" spans="1:23" x14ac:dyDescent="0.35">
      <c r="N239" s="23"/>
      <c r="P239" s="2"/>
      <c r="Q239" s="29"/>
      <c r="R239" s="29"/>
    </row>
    <row r="240" spans="1:23" x14ac:dyDescent="0.35">
      <c r="N240" s="23"/>
      <c r="P240" s="2"/>
      <c r="Q240" s="29"/>
      <c r="R240" s="29"/>
    </row>
    <row r="241" spans="14:18" x14ac:dyDescent="0.35">
      <c r="N241" s="23"/>
      <c r="P241" s="2"/>
      <c r="Q241" s="29"/>
      <c r="R241" s="29"/>
    </row>
    <row r="242" spans="14:18" x14ac:dyDescent="0.35">
      <c r="N242" s="23"/>
      <c r="P242" s="2"/>
      <c r="Q242" s="29"/>
      <c r="R242" s="29"/>
    </row>
    <row r="243" spans="14:18" x14ac:dyDescent="0.35">
      <c r="N243" s="23"/>
      <c r="P243" s="2"/>
      <c r="Q243" s="29"/>
      <c r="R243" s="29"/>
    </row>
    <row r="244" spans="14:18" x14ac:dyDescent="0.35">
      <c r="N244" s="23"/>
      <c r="P244" s="2"/>
      <c r="Q244" s="29"/>
      <c r="R244" s="29"/>
    </row>
    <row r="245" spans="14:18" x14ac:dyDescent="0.35">
      <c r="N245" s="23"/>
      <c r="P245" s="2"/>
      <c r="Q245" s="29"/>
      <c r="R245" s="29"/>
    </row>
    <row r="246" spans="14:18" x14ac:dyDescent="0.35">
      <c r="N246" s="23"/>
      <c r="P246" s="2"/>
      <c r="Q246" s="29"/>
      <c r="R246" s="29"/>
    </row>
    <row r="247" spans="14:18" x14ac:dyDescent="0.35">
      <c r="N247" s="23"/>
      <c r="P247" s="2"/>
      <c r="Q247" s="29"/>
      <c r="R247" s="29"/>
    </row>
    <row r="248" spans="14:18" x14ac:dyDescent="0.35">
      <c r="N248" s="23"/>
      <c r="P248" s="2"/>
      <c r="Q248" s="29"/>
      <c r="R248" s="29"/>
    </row>
    <row r="249" spans="14:18" x14ac:dyDescent="0.35">
      <c r="N249" s="23"/>
      <c r="P249" s="2"/>
      <c r="Q249" s="29"/>
      <c r="R249" s="29"/>
    </row>
    <row r="250" spans="14:18" x14ac:dyDescent="0.35">
      <c r="N250" s="23"/>
    </row>
    <row r="251" spans="14:18" x14ac:dyDescent="0.35">
      <c r="N251" s="23"/>
    </row>
    <row r="252" spans="14:18" x14ac:dyDescent="0.35">
      <c r="N252" s="23"/>
    </row>
    <row r="253" spans="14:18" x14ac:dyDescent="0.35">
      <c r="N253" s="23"/>
    </row>
    <row r="254" spans="14:18" x14ac:dyDescent="0.35">
      <c r="N254" s="23"/>
    </row>
    <row r="255" spans="14:18" x14ac:dyDescent="0.35">
      <c r="N255" s="23"/>
    </row>
    <row r="256" spans="14:18" x14ac:dyDescent="0.35">
      <c r="N256" s="23"/>
    </row>
    <row r="257" spans="14:14" x14ac:dyDescent="0.35">
      <c r="N257" s="23"/>
    </row>
    <row r="258" spans="14:14" x14ac:dyDescent="0.35">
      <c r="N258" s="23"/>
    </row>
    <row r="259" spans="14:14" x14ac:dyDescent="0.35">
      <c r="N259" s="23"/>
    </row>
  </sheetData>
  <sheetProtection formatCells="0" formatColumns="0" formatRows="0" insertColumns="0" insertRows="0" insertHyperlinks="0" deleteColumns="0" deleteRows="0" sort="0" autoFilter="0" pivotTables="0"/>
  <autoFilter ref="A5:DD226" xr:uid="{00000000-0009-0000-0000-000002000000}">
    <filterColumn colId="15">
      <filters>
        <filter val="1"/>
        <filter val="1,0"/>
      </filters>
    </filterColumn>
  </autoFilter>
  <mergeCells count="9">
    <mergeCell ref="A2:O2"/>
    <mergeCell ref="A4:A5"/>
    <mergeCell ref="B4:B5"/>
    <mergeCell ref="C4:D4"/>
    <mergeCell ref="E4:E5"/>
    <mergeCell ref="F4:G4"/>
    <mergeCell ref="H4:I4"/>
    <mergeCell ref="J4:N4"/>
    <mergeCell ref="O4:O5"/>
  </mergeCells>
  <printOptions horizontalCentered="1"/>
  <pageMargins left="0.11811023622047245" right="0.11811023622047245" top="0.23622047244094491" bottom="0.19685039370078741" header="0.15748031496062992" footer="0.11811023622047245"/>
  <pageSetup paperSize="9" scale="64" orientation="landscape" horizontalDpi="1200" verticalDpi="1200" r:id="rId1"/>
  <headerFooter alignWithMargins="0"/>
  <colBreaks count="1" manualBreakCount="1">
    <brk id="15" max="225" man="1"/>
  </colBreaks>
  <ignoredErrors>
    <ignoredError sqref="H67 E67 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1000</vt:lpstr>
      <vt:lpstr>4001 </vt:lpstr>
      <vt:lpstr>4010</vt:lpstr>
      <vt:lpstr>'1000'!Заголовки_для_печати</vt:lpstr>
      <vt:lpstr>'4001 '!Заголовки_для_печати</vt:lpstr>
      <vt:lpstr>'4010'!Заголовки_для_печати</vt:lpstr>
      <vt:lpstr>'1000'!Область_печати</vt:lpstr>
      <vt:lpstr>'4001 '!Область_печати</vt:lpstr>
      <vt:lpstr>'4010'!Область_печати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Bobomatov Otabek Kozimovich</dc:creator>
  <cp:lastModifiedBy>1</cp:lastModifiedBy>
  <cp:lastPrinted>2021-09-06T15:18:35Z</cp:lastPrinted>
  <dcterms:created xsi:type="dcterms:W3CDTF">2021-05-06T07:16:07Z</dcterms:created>
  <dcterms:modified xsi:type="dcterms:W3CDTF">2022-01-20T07:31:22Z</dcterms:modified>
</cp:coreProperties>
</file>